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cmpmnt00\OneDrive - Universita' degli Studi di Roma Tor Vergata\Desktop\PE 6 HEAL Italia Melino\RENDICONTAZIONE\D - BANDO A CASCATA\01 - BaC 04_12_23\Documenti su carta intestata corretta 4_12\"/>
    </mc:Choice>
  </mc:AlternateContent>
  <xr:revisionPtr revIDLastSave="1" documentId="8_{ECE9FAAF-E9F5-4323-BC8A-408552DFEC15}" xr6:coauthVersionLast="36" xr6:coauthVersionMax="36" xr10:uidLastSave="{2F1FE87A-D3E1-488B-955E-2BA358D21211}"/>
  <bookViews>
    <workbookView xWindow="0" yWindow="0" windowWidth="28800" windowHeight="12720" tabRatio="778" activeTab="4" xr2:uid="{00000000-000D-0000-FFFF-FFFF00000000}"/>
  </bookViews>
  <sheets>
    <sheet name="0. RIEPILOGO" sheetId="18" r:id="rId1"/>
    <sheet name="0.a ISTRUZIONI DI COMPILAZIONE" sheetId="14" r:id="rId2"/>
    <sheet name="1. MM per WP" sheetId="1" r:id="rId3"/>
    <sheet name="Modello Budget GI TENTATIVE" sheetId="13" state="hidden" r:id="rId4"/>
    <sheet name="2.aModello Budget GI " sheetId="15" r:id="rId5"/>
    <sheet name="2.bModello Budget MI" sheetId="25" r:id="rId6"/>
    <sheet name="2.cModello Budget PI" sheetId="26" r:id="rId7"/>
    <sheet name="2.dModello Budget OdR" sheetId="27" r:id="rId8"/>
    <sheet name="2.eModello Budget EPR" sheetId="28" r:id="rId9"/>
    <sheet name="3. Budget Progetto" sheetId="17" r:id="rId10"/>
    <sheet name="4. Gantt Template" sheetId="16" r:id="rId11"/>
  </sheets>
  <calcPr calcId="191028"/>
  <extLst>
    <ext xmlns:x15="http://schemas.microsoft.com/office/spreadsheetml/2010/11/main" uri="{140A7094-0E35-4892-8432-C4D2E57EDEB5}">
      <x15:workbookPr chartTrackingRefBase="1"/>
    </ext>
    <ext uri="GoogleSheetsCustomDataVersion1">
      <go:sheetsCustomData xmlns:go="http://customooxmlschemas.google.com/" r:id="rId12" roundtripDataSignature="AMtx7mi3SE2T2rRbZ+mRWCM3bozGzaAhhw=="/>
    </ext>
  </extLst>
</workbook>
</file>

<file path=xl/calcChain.xml><?xml version="1.0" encoding="utf-8"?>
<calcChain xmlns="http://schemas.openxmlformats.org/spreadsheetml/2006/main">
  <c r="Q9" i="17" l="1"/>
  <c r="Q10" i="17"/>
  <c r="Q11" i="17"/>
  <c r="Q12" i="17"/>
  <c r="Q13" i="17"/>
  <c r="Q8" i="17"/>
  <c r="N23" i="15"/>
  <c r="M23" i="15"/>
  <c r="C31" i="26" l="1"/>
  <c r="C31" i="25"/>
  <c r="C32" i="15"/>
  <c r="L28" i="28"/>
  <c r="K28" i="28"/>
  <c r="L28" i="26"/>
  <c r="K28" i="26"/>
  <c r="L28" i="25"/>
  <c r="K28" i="25"/>
  <c r="L29" i="15"/>
  <c r="K29" i="15"/>
  <c r="L28" i="27"/>
  <c r="K28" i="27"/>
  <c r="G24" i="27"/>
  <c r="G25" i="27"/>
  <c r="J25" i="27" s="1"/>
  <c r="G23" i="27"/>
  <c r="G20" i="27"/>
  <c r="G21" i="27"/>
  <c r="J21" i="27" s="1"/>
  <c r="G19" i="27"/>
  <c r="G16" i="27"/>
  <c r="G17" i="27"/>
  <c r="J17" i="27" s="1"/>
  <c r="G15" i="27"/>
  <c r="G12" i="27"/>
  <c r="G13" i="27"/>
  <c r="J13" i="27" s="1"/>
  <c r="G11" i="27"/>
  <c r="G8" i="27"/>
  <c r="G9" i="27"/>
  <c r="G7" i="27"/>
  <c r="F24" i="27"/>
  <c r="F25" i="27"/>
  <c r="I25" i="27" s="1"/>
  <c r="F23" i="27"/>
  <c r="F20" i="27"/>
  <c r="I20" i="27" s="1"/>
  <c r="F21" i="27"/>
  <c r="F19" i="27"/>
  <c r="F16" i="27"/>
  <c r="F17" i="27"/>
  <c r="I17" i="27" s="1"/>
  <c r="F15" i="27"/>
  <c r="F12" i="27"/>
  <c r="F13" i="27"/>
  <c r="F11" i="27"/>
  <c r="J7" i="27"/>
  <c r="F8" i="27"/>
  <c r="I8" i="27" s="1"/>
  <c r="F9" i="27"/>
  <c r="F7" i="27"/>
  <c r="D36" i="28"/>
  <c r="C36" i="28"/>
  <c r="D35" i="28"/>
  <c r="C35" i="28"/>
  <c r="D34" i="28"/>
  <c r="C34" i="28"/>
  <c r="C37" i="28" s="1"/>
  <c r="P28" i="28"/>
  <c r="O28" i="28"/>
  <c r="N28" i="28"/>
  <c r="M28" i="28"/>
  <c r="E26" i="28"/>
  <c r="D26" i="28"/>
  <c r="G25" i="28"/>
  <c r="J25" i="28" s="1"/>
  <c r="F25" i="28"/>
  <c r="I25" i="28" s="1"/>
  <c r="G24" i="28"/>
  <c r="J24" i="28" s="1"/>
  <c r="F24" i="28"/>
  <c r="I24" i="28" s="1"/>
  <c r="G23" i="28"/>
  <c r="J23" i="28" s="1"/>
  <c r="J26" i="28" s="1"/>
  <c r="F23" i="28"/>
  <c r="F26" i="28" s="1"/>
  <c r="E22" i="28"/>
  <c r="D22" i="28"/>
  <c r="G21" i="28"/>
  <c r="J21" i="28" s="1"/>
  <c r="F21" i="28"/>
  <c r="H21" i="28" s="1"/>
  <c r="G20" i="28"/>
  <c r="J20" i="28" s="1"/>
  <c r="F20" i="28"/>
  <c r="I20" i="28" s="1"/>
  <c r="G19" i="28"/>
  <c r="G22" i="28" s="1"/>
  <c r="F19" i="28"/>
  <c r="E18" i="28"/>
  <c r="D18" i="28"/>
  <c r="G17" i="28"/>
  <c r="J17" i="28" s="1"/>
  <c r="F17" i="28"/>
  <c r="I17" i="28" s="1"/>
  <c r="G16" i="28"/>
  <c r="J16" i="28" s="1"/>
  <c r="F16" i="28"/>
  <c r="G15" i="28"/>
  <c r="J15" i="28" s="1"/>
  <c r="J18" i="28" s="1"/>
  <c r="F15" i="28"/>
  <c r="E14" i="28"/>
  <c r="D14" i="28"/>
  <c r="G13" i="28"/>
  <c r="J13" i="28" s="1"/>
  <c r="F13" i="28"/>
  <c r="G12" i="28"/>
  <c r="J12" i="28" s="1"/>
  <c r="F12" i="28"/>
  <c r="G11" i="28"/>
  <c r="F11" i="28"/>
  <c r="H11" i="28" s="1"/>
  <c r="E10" i="28"/>
  <c r="D10" i="28"/>
  <c r="G9" i="28"/>
  <c r="J9" i="28" s="1"/>
  <c r="F9" i="28"/>
  <c r="I9" i="28" s="1"/>
  <c r="G8" i="28"/>
  <c r="J8" i="28" s="1"/>
  <c r="F8" i="28"/>
  <c r="I8" i="28" s="1"/>
  <c r="G7" i="28"/>
  <c r="J7" i="28" s="1"/>
  <c r="F7" i="28"/>
  <c r="D36" i="27"/>
  <c r="C36" i="27"/>
  <c r="D35" i="27"/>
  <c r="C35" i="27"/>
  <c r="D34" i="27"/>
  <c r="C34" i="27"/>
  <c r="C37" i="27" s="1"/>
  <c r="P28" i="27"/>
  <c r="O28" i="27"/>
  <c r="N28" i="27"/>
  <c r="M28" i="27"/>
  <c r="E26" i="27"/>
  <c r="D26" i="27"/>
  <c r="J24" i="27"/>
  <c r="J23" i="27"/>
  <c r="E22" i="27"/>
  <c r="D22" i="27"/>
  <c r="J20" i="27"/>
  <c r="G22" i="27"/>
  <c r="E18" i="27"/>
  <c r="D18" i="27"/>
  <c r="J16" i="27"/>
  <c r="J15" i="27"/>
  <c r="F18" i="27"/>
  <c r="E14" i="27"/>
  <c r="D14" i="27"/>
  <c r="J12" i="27"/>
  <c r="E10" i="27"/>
  <c r="D10" i="27"/>
  <c r="J9" i="27"/>
  <c r="I9" i="27"/>
  <c r="J8" i="27"/>
  <c r="H13" i="28" l="1"/>
  <c r="H16" i="28"/>
  <c r="F26" i="27"/>
  <c r="I11" i="28"/>
  <c r="I13" i="28"/>
  <c r="F18" i="28"/>
  <c r="H19" i="28"/>
  <c r="J10" i="28"/>
  <c r="D37" i="28"/>
  <c r="E28" i="28"/>
  <c r="H24" i="28"/>
  <c r="E35" i="28"/>
  <c r="E36" i="28"/>
  <c r="I19" i="28"/>
  <c r="I21" i="28"/>
  <c r="I16" i="28"/>
  <c r="D28" i="28"/>
  <c r="J18" i="27"/>
  <c r="J26" i="27"/>
  <c r="E36" i="27"/>
  <c r="E28" i="27"/>
  <c r="E35" i="27"/>
  <c r="D37" i="27"/>
  <c r="D28" i="27"/>
  <c r="H11" i="27"/>
  <c r="I11" i="27"/>
  <c r="H13" i="27"/>
  <c r="I13" i="27"/>
  <c r="H16" i="27"/>
  <c r="I16" i="27"/>
  <c r="H19" i="27"/>
  <c r="I19" i="27"/>
  <c r="H21" i="27"/>
  <c r="I21" i="27"/>
  <c r="H24" i="27"/>
  <c r="I24" i="27"/>
  <c r="J10" i="27"/>
  <c r="H9" i="28"/>
  <c r="G10" i="28"/>
  <c r="F10" i="28"/>
  <c r="I7" i="28"/>
  <c r="I10" i="28" s="1"/>
  <c r="H7" i="28"/>
  <c r="H8" i="28"/>
  <c r="G14" i="28"/>
  <c r="J11" i="28"/>
  <c r="J14" i="28" s="1"/>
  <c r="I12" i="28"/>
  <c r="I14" i="28" s="1"/>
  <c r="F14" i="28"/>
  <c r="H12" i="28"/>
  <c r="H14" i="28" s="1"/>
  <c r="H15" i="28"/>
  <c r="H17" i="28"/>
  <c r="G18" i="28"/>
  <c r="R18" i="28" s="1"/>
  <c r="H20" i="28"/>
  <c r="H22" i="28" s="1"/>
  <c r="F22" i="28"/>
  <c r="H23" i="28"/>
  <c r="H25" i="28"/>
  <c r="G26" i="28"/>
  <c r="R26" i="28" s="1"/>
  <c r="E34" i="28"/>
  <c r="I15" i="28"/>
  <c r="J19" i="28"/>
  <c r="J22" i="28" s="1"/>
  <c r="R22" i="28" s="1"/>
  <c r="I23" i="28"/>
  <c r="I26" i="28" s="1"/>
  <c r="Q26" i="28" s="1"/>
  <c r="S26" i="28" s="1"/>
  <c r="H9" i="27"/>
  <c r="G10" i="27"/>
  <c r="F10" i="27"/>
  <c r="I7" i="27"/>
  <c r="I10" i="27" s="1"/>
  <c r="H7" i="27"/>
  <c r="H8" i="27"/>
  <c r="G14" i="27"/>
  <c r="J11" i="27"/>
  <c r="J14" i="27" s="1"/>
  <c r="I12" i="27"/>
  <c r="F14" i="27"/>
  <c r="H12" i="27"/>
  <c r="H14" i="27" s="1"/>
  <c r="H15" i="27"/>
  <c r="H17" i="27"/>
  <c r="G18" i="27"/>
  <c r="H20" i="27"/>
  <c r="F22" i="27"/>
  <c r="H23" i="27"/>
  <c r="H25" i="27"/>
  <c r="G26" i="27"/>
  <c r="E34" i="27"/>
  <c r="I15" i="27"/>
  <c r="J19" i="27"/>
  <c r="J22" i="27" s="1"/>
  <c r="R22" i="27" s="1"/>
  <c r="I23" i="27"/>
  <c r="E37" i="28" l="1"/>
  <c r="J28" i="28"/>
  <c r="I22" i="28"/>
  <c r="Q22" i="28" s="1"/>
  <c r="S22" i="28" s="1"/>
  <c r="H26" i="28"/>
  <c r="I18" i="28"/>
  <c r="Q18" i="28" s="1"/>
  <c r="S18" i="28" s="1"/>
  <c r="R18" i="27"/>
  <c r="H22" i="27"/>
  <c r="R26" i="27"/>
  <c r="E37" i="27"/>
  <c r="J28" i="27"/>
  <c r="I22" i="27"/>
  <c r="Q22" i="27" s="1"/>
  <c r="S22" i="27" s="1"/>
  <c r="I26" i="27"/>
  <c r="Q26" i="27" s="1"/>
  <c r="S26" i="27" s="1"/>
  <c r="I18" i="27"/>
  <c r="Q18" i="27" s="1"/>
  <c r="S18" i="27" s="1"/>
  <c r="H26" i="27"/>
  <c r="I14" i="27"/>
  <c r="Q14" i="27" s="1"/>
  <c r="Q14" i="28"/>
  <c r="I28" i="28"/>
  <c r="H18" i="28"/>
  <c r="R14" i="28"/>
  <c r="H10" i="28"/>
  <c r="F28" i="28"/>
  <c r="Q10" i="28"/>
  <c r="R10" i="28"/>
  <c r="R28" i="28" s="1"/>
  <c r="G28" i="28"/>
  <c r="H18" i="27"/>
  <c r="R14" i="27"/>
  <c r="H10" i="27"/>
  <c r="F28" i="27"/>
  <c r="Q10" i="27"/>
  <c r="R10" i="27"/>
  <c r="G28" i="27"/>
  <c r="H28" i="28" l="1"/>
  <c r="R28" i="27"/>
  <c r="H28" i="27"/>
  <c r="I28" i="27"/>
  <c r="Q28" i="28"/>
  <c r="C31" i="28" s="1"/>
  <c r="S10" i="28"/>
  <c r="S14" i="28"/>
  <c r="Q28" i="27"/>
  <c r="C31" i="27" s="1"/>
  <c r="S10" i="27"/>
  <c r="S14" i="27"/>
  <c r="C37" i="15"/>
  <c r="I14" i="17"/>
  <c r="D11" i="15"/>
  <c r="C38" i="15"/>
  <c r="S28" i="28" l="1"/>
  <c r="S28" i="27"/>
  <c r="J32" i="1"/>
  <c r="J26" i="1"/>
  <c r="J20" i="1"/>
  <c r="J14" i="1"/>
  <c r="I8" i="1"/>
  <c r="F8" i="15"/>
  <c r="I8" i="15" s="1"/>
  <c r="F42" i="1"/>
  <c r="K21" i="1"/>
  <c r="F12" i="26"/>
  <c r="I12" i="26" s="1"/>
  <c r="H9" i="17"/>
  <c r="H8" i="17"/>
  <c r="G8" i="17"/>
  <c r="D37" i="26"/>
  <c r="C37" i="26"/>
  <c r="D36" i="26"/>
  <c r="C36" i="26"/>
  <c r="D35" i="26"/>
  <c r="C35" i="26"/>
  <c r="P28" i="26"/>
  <c r="O28" i="26"/>
  <c r="N28" i="26"/>
  <c r="M28" i="26"/>
  <c r="E26" i="26"/>
  <c r="D26" i="26"/>
  <c r="G25" i="26"/>
  <c r="J25" i="26" s="1"/>
  <c r="F25" i="26"/>
  <c r="I25" i="26" s="1"/>
  <c r="G24" i="26"/>
  <c r="J24" i="26" s="1"/>
  <c r="F24" i="26"/>
  <c r="I24" i="26" s="1"/>
  <c r="G23" i="26"/>
  <c r="J23" i="26" s="1"/>
  <c r="F23" i="26"/>
  <c r="E22" i="26"/>
  <c r="D22" i="26"/>
  <c r="G21" i="26"/>
  <c r="J21" i="26" s="1"/>
  <c r="F21" i="26"/>
  <c r="I21" i="26" s="1"/>
  <c r="G20" i="26"/>
  <c r="J20" i="26" s="1"/>
  <c r="F20" i="26"/>
  <c r="G19" i="26"/>
  <c r="F19" i="26"/>
  <c r="E18" i="26"/>
  <c r="D18" i="26"/>
  <c r="G17" i="26"/>
  <c r="J17" i="26" s="1"/>
  <c r="F17" i="26"/>
  <c r="I17" i="26" s="1"/>
  <c r="G16" i="26"/>
  <c r="J16" i="26" s="1"/>
  <c r="F16" i="26"/>
  <c r="G15" i="26"/>
  <c r="J15" i="26" s="1"/>
  <c r="F15" i="26"/>
  <c r="I15" i="26" s="1"/>
  <c r="E14" i="26"/>
  <c r="D14" i="26"/>
  <c r="G13" i="26"/>
  <c r="J13" i="26" s="1"/>
  <c r="F13" i="26"/>
  <c r="G12" i="26"/>
  <c r="J12" i="26" s="1"/>
  <c r="G11" i="26"/>
  <c r="J11" i="26" s="1"/>
  <c r="F11" i="26"/>
  <c r="E10" i="26"/>
  <c r="D10" i="26"/>
  <c r="G9" i="26"/>
  <c r="J9" i="26" s="1"/>
  <c r="F9" i="26"/>
  <c r="I9" i="26" s="1"/>
  <c r="G8" i="26"/>
  <c r="J8" i="26" s="1"/>
  <c r="F8" i="26"/>
  <c r="I8" i="26" s="1"/>
  <c r="G7" i="26"/>
  <c r="F7" i="26"/>
  <c r="D37" i="25"/>
  <c r="C37" i="25"/>
  <c r="D36" i="25"/>
  <c r="C36" i="25"/>
  <c r="D35" i="25"/>
  <c r="C35" i="25"/>
  <c r="P28" i="25"/>
  <c r="O28" i="25"/>
  <c r="N28" i="25"/>
  <c r="M28" i="25"/>
  <c r="E26" i="25"/>
  <c r="D26" i="25"/>
  <c r="G25" i="25"/>
  <c r="J25" i="25" s="1"/>
  <c r="F25" i="25"/>
  <c r="G24" i="25"/>
  <c r="F24" i="25"/>
  <c r="I24" i="25" s="1"/>
  <c r="G23" i="25"/>
  <c r="J23" i="25" s="1"/>
  <c r="F23" i="25"/>
  <c r="I23" i="25" s="1"/>
  <c r="E22" i="25"/>
  <c r="D22" i="25"/>
  <c r="G21" i="25"/>
  <c r="J21" i="25" s="1"/>
  <c r="F21" i="25"/>
  <c r="G20" i="25"/>
  <c r="J20" i="25" s="1"/>
  <c r="F20" i="25"/>
  <c r="G19" i="25"/>
  <c r="J19" i="25" s="1"/>
  <c r="F19" i="25"/>
  <c r="I19" i="25" s="1"/>
  <c r="E18" i="25"/>
  <c r="D18" i="25"/>
  <c r="G17" i="25"/>
  <c r="J17" i="25" s="1"/>
  <c r="F17" i="25"/>
  <c r="I17" i="25" s="1"/>
  <c r="G16" i="25"/>
  <c r="F16" i="25"/>
  <c r="I16" i="25" s="1"/>
  <c r="G15" i="25"/>
  <c r="J15" i="25" s="1"/>
  <c r="F15" i="25"/>
  <c r="H15" i="25" s="1"/>
  <c r="E14" i="25"/>
  <c r="D14" i="25"/>
  <c r="G13" i="25"/>
  <c r="J13" i="25" s="1"/>
  <c r="F13" i="25"/>
  <c r="I13" i="25" s="1"/>
  <c r="G12" i="25"/>
  <c r="J12" i="25" s="1"/>
  <c r="F12" i="25"/>
  <c r="G11" i="25"/>
  <c r="J11" i="25" s="1"/>
  <c r="F11" i="25"/>
  <c r="E10" i="25"/>
  <c r="E28" i="25" s="1"/>
  <c r="D10" i="25"/>
  <c r="D28" i="25" s="1"/>
  <c r="G9" i="25"/>
  <c r="J9" i="25" s="1"/>
  <c r="F9" i="25"/>
  <c r="G8" i="25"/>
  <c r="J8" i="25" s="1"/>
  <c r="F8" i="25"/>
  <c r="G7" i="25"/>
  <c r="F7" i="25"/>
  <c r="C29" i="28" l="1"/>
  <c r="C32" i="28"/>
  <c r="C29" i="27"/>
  <c r="C32" i="27"/>
  <c r="E35" i="26"/>
  <c r="E37" i="25"/>
  <c r="C30" i="28"/>
  <c r="C30" i="27"/>
  <c r="D38" i="26"/>
  <c r="J26" i="26"/>
  <c r="H9" i="25"/>
  <c r="F10" i="26"/>
  <c r="I7" i="26"/>
  <c r="I10" i="26" s="1"/>
  <c r="H7" i="26"/>
  <c r="J7" i="26"/>
  <c r="J10" i="26" s="1"/>
  <c r="G10" i="26"/>
  <c r="I11" i="26"/>
  <c r="F14" i="26"/>
  <c r="I13" i="26"/>
  <c r="H13" i="26"/>
  <c r="H16" i="26"/>
  <c r="I16" i="26"/>
  <c r="I18" i="26" s="1"/>
  <c r="E28" i="26"/>
  <c r="I19" i="26"/>
  <c r="F22" i="26"/>
  <c r="H19" i="26"/>
  <c r="J19" i="26"/>
  <c r="G22" i="26"/>
  <c r="I20" i="26"/>
  <c r="H20" i="26"/>
  <c r="D28" i="26"/>
  <c r="I23" i="26"/>
  <c r="F26" i="26"/>
  <c r="E36" i="26"/>
  <c r="E37" i="26"/>
  <c r="F10" i="25"/>
  <c r="H7" i="25"/>
  <c r="G10" i="25"/>
  <c r="J7" i="25"/>
  <c r="J10" i="25" s="1"/>
  <c r="H8" i="25"/>
  <c r="I8" i="25"/>
  <c r="F14" i="25"/>
  <c r="I11" i="25"/>
  <c r="I12" i="25"/>
  <c r="H12" i="25"/>
  <c r="H16" i="25"/>
  <c r="I20" i="25"/>
  <c r="H20" i="25"/>
  <c r="H21" i="25"/>
  <c r="I21" i="25"/>
  <c r="H24" i="25"/>
  <c r="I25" i="25"/>
  <c r="I26" i="25" s="1"/>
  <c r="H25" i="25"/>
  <c r="C38" i="25"/>
  <c r="E35" i="25"/>
  <c r="D38" i="25"/>
  <c r="J22" i="26"/>
  <c r="I14" i="26"/>
  <c r="J14" i="26"/>
  <c r="I26" i="26"/>
  <c r="Q26" i="26" s="1"/>
  <c r="J18" i="26"/>
  <c r="H11" i="26"/>
  <c r="G14" i="26"/>
  <c r="R14" i="26" s="1"/>
  <c r="F18" i="26"/>
  <c r="H24" i="26"/>
  <c r="H9" i="26"/>
  <c r="H15" i="26"/>
  <c r="G18" i="26"/>
  <c r="H17" i="26"/>
  <c r="G26" i="26"/>
  <c r="H8" i="26"/>
  <c r="H21" i="26"/>
  <c r="C38" i="26"/>
  <c r="H23" i="26"/>
  <c r="H12" i="26"/>
  <c r="H25" i="26"/>
  <c r="J14" i="25"/>
  <c r="J22" i="25"/>
  <c r="H11" i="25"/>
  <c r="G14" i="25"/>
  <c r="E36" i="25"/>
  <c r="G18" i="25"/>
  <c r="I9" i="25"/>
  <c r="H13" i="25"/>
  <c r="I15" i="25"/>
  <c r="I18" i="25" s="1"/>
  <c r="H19" i="25"/>
  <c r="G22" i="25"/>
  <c r="J24" i="25"/>
  <c r="J26" i="25" s="1"/>
  <c r="F26" i="25"/>
  <c r="Q26" i="25" s="1"/>
  <c r="F18" i="25"/>
  <c r="F22" i="25"/>
  <c r="H17" i="25"/>
  <c r="H23" i="25"/>
  <c r="G26" i="25"/>
  <c r="I7" i="25"/>
  <c r="J16" i="25"/>
  <c r="J18" i="25" s="1"/>
  <c r="R26" i="26" l="1"/>
  <c r="R18" i="26"/>
  <c r="R22" i="26"/>
  <c r="R14" i="25"/>
  <c r="I22" i="25"/>
  <c r="H10" i="25"/>
  <c r="Q14" i="26"/>
  <c r="R10" i="26"/>
  <c r="Q10" i="26"/>
  <c r="H22" i="26"/>
  <c r="I10" i="25"/>
  <c r="Q10" i="25" s="1"/>
  <c r="R22" i="25"/>
  <c r="H10" i="26"/>
  <c r="R10" i="25"/>
  <c r="E38" i="25"/>
  <c r="H22" i="25"/>
  <c r="H26" i="25"/>
  <c r="H18" i="25"/>
  <c r="Q22" i="25"/>
  <c r="S22" i="25" s="1"/>
  <c r="H14" i="26"/>
  <c r="J28" i="26"/>
  <c r="E38" i="26"/>
  <c r="I22" i="26"/>
  <c r="G28" i="26"/>
  <c r="F28" i="26"/>
  <c r="H14" i="25"/>
  <c r="I14" i="25"/>
  <c r="H26" i="26"/>
  <c r="S14" i="26"/>
  <c r="S26" i="26"/>
  <c r="H18" i="26"/>
  <c r="Q18" i="26"/>
  <c r="S18" i="26" s="1"/>
  <c r="G28" i="25"/>
  <c r="R26" i="25"/>
  <c r="S26" i="25" s="1"/>
  <c r="J28" i="25"/>
  <c r="F28" i="25"/>
  <c r="Q18" i="25"/>
  <c r="R18" i="25"/>
  <c r="S10" i="26" l="1"/>
  <c r="R28" i="26"/>
  <c r="H28" i="26"/>
  <c r="R28" i="25"/>
  <c r="H28" i="25"/>
  <c r="S10" i="25"/>
  <c r="Q22" i="26"/>
  <c r="I28" i="26"/>
  <c r="Q14" i="25"/>
  <c r="S14" i="25" s="1"/>
  <c r="I28" i="25"/>
  <c r="S18" i="25"/>
  <c r="Q28" i="25" l="1"/>
  <c r="C33" i="25" s="1"/>
  <c r="S22" i="26"/>
  <c r="S28" i="26" s="1"/>
  <c r="C32" i="26" s="1"/>
  <c r="Q28" i="26"/>
  <c r="S28" i="25"/>
  <c r="C32" i="25" s="1"/>
  <c r="C29" i="26" l="1"/>
  <c r="C33" i="26"/>
  <c r="C29" i="25"/>
  <c r="C30" i="26"/>
  <c r="C30" i="25"/>
  <c r="G20" i="15"/>
  <c r="F20" i="15"/>
  <c r="F17" i="15"/>
  <c r="F13" i="15"/>
  <c r="P29" i="15"/>
  <c r="O29" i="15"/>
  <c r="N29" i="15"/>
  <c r="M29" i="15"/>
  <c r="H20" i="15" l="1"/>
  <c r="D39" i="15"/>
  <c r="C39" i="15"/>
  <c r="D38" i="15"/>
  <c r="D37" i="15"/>
  <c r="L40" i="1"/>
  <c r="H13" i="17"/>
  <c r="G13" i="17"/>
  <c r="H12" i="17"/>
  <c r="G12" i="17"/>
  <c r="H11" i="17"/>
  <c r="G11" i="17"/>
  <c r="H10" i="17"/>
  <c r="G10" i="17"/>
  <c r="G9" i="17"/>
  <c r="G25" i="15"/>
  <c r="J25" i="15" s="1"/>
  <c r="G26" i="15"/>
  <c r="J26" i="15" s="1"/>
  <c r="G24" i="15"/>
  <c r="G21" i="15"/>
  <c r="J21" i="15" s="1"/>
  <c r="G22" i="15"/>
  <c r="J22" i="15" s="1"/>
  <c r="J20" i="15"/>
  <c r="G16" i="15"/>
  <c r="G17" i="15"/>
  <c r="J17" i="15" s="1"/>
  <c r="G18" i="15"/>
  <c r="J18" i="15" s="1"/>
  <c r="G13" i="15"/>
  <c r="G14" i="15"/>
  <c r="J14" i="15" s="1"/>
  <c r="G12" i="15"/>
  <c r="J12" i="15" s="1"/>
  <c r="G9" i="15"/>
  <c r="G10" i="15"/>
  <c r="J10" i="15" s="1"/>
  <c r="G8" i="15"/>
  <c r="J8" i="15" s="1"/>
  <c r="F24" i="15"/>
  <c r="F25" i="15"/>
  <c r="I25" i="15" s="1"/>
  <c r="F26" i="15"/>
  <c r="I26" i="15" s="1"/>
  <c r="F18" i="15"/>
  <c r="I13" i="15"/>
  <c r="F14" i="15"/>
  <c r="F21" i="15"/>
  <c r="F22" i="15"/>
  <c r="I20" i="15"/>
  <c r="F16" i="15"/>
  <c r="F12" i="15"/>
  <c r="I12" i="15" s="1"/>
  <c r="F9" i="15"/>
  <c r="I9" i="15" s="1"/>
  <c r="F10" i="15"/>
  <c r="I10" i="15" s="1"/>
  <c r="E27" i="15"/>
  <c r="D27" i="15"/>
  <c r="E23" i="15"/>
  <c r="D23" i="15"/>
  <c r="E19" i="15"/>
  <c r="D19" i="15"/>
  <c r="E15" i="15"/>
  <c r="D15" i="15"/>
  <c r="E11" i="15"/>
  <c r="H16" i="15" l="1"/>
  <c r="J23" i="15"/>
  <c r="G15" i="15"/>
  <c r="F15" i="15"/>
  <c r="H21" i="15"/>
  <c r="H22" i="15"/>
  <c r="H14" i="17"/>
  <c r="G14" i="17"/>
  <c r="H14" i="15"/>
  <c r="J13" i="15"/>
  <c r="J15" i="15" s="1"/>
  <c r="H13" i="15"/>
  <c r="H24" i="15"/>
  <c r="D29" i="15"/>
  <c r="E29" i="15"/>
  <c r="H12" i="15"/>
  <c r="H18" i="15"/>
  <c r="H17" i="15"/>
  <c r="F27" i="15"/>
  <c r="G19" i="15"/>
  <c r="I17" i="15"/>
  <c r="I24" i="15"/>
  <c r="I27" i="15" s="1"/>
  <c r="H8" i="15"/>
  <c r="I16" i="15"/>
  <c r="G27" i="15"/>
  <c r="G23" i="15"/>
  <c r="G11" i="15"/>
  <c r="J24" i="15"/>
  <c r="J27" i="15" s="1"/>
  <c r="J16" i="15"/>
  <c r="J19" i="15" s="1"/>
  <c r="J9" i="15"/>
  <c r="J11" i="15" s="1"/>
  <c r="H9" i="15"/>
  <c r="H10" i="15"/>
  <c r="I18" i="15"/>
  <c r="I11" i="15"/>
  <c r="I14" i="15"/>
  <c r="I15" i="15" s="1"/>
  <c r="F11" i="15"/>
  <c r="I22" i="15"/>
  <c r="F23" i="15"/>
  <c r="I21" i="15"/>
  <c r="F19" i="15"/>
  <c r="E35" i="13"/>
  <c r="E34" i="13"/>
  <c r="E33" i="13"/>
  <c r="E36" i="13" s="1"/>
  <c r="D34" i="13"/>
  <c r="F34" i="13" s="1"/>
  <c r="D35" i="13"/>
  <c r="F35" i="13" s="1"/>
  <c r="D33" i="13"/>
  <c r="D36" i="13" s="1"/>
  <c r="E28" i="13"/>
  <c r="D28" i="13"/>
  <c r="E24" i="13"/>
  <c r="D24" i="13"/>
  <c r="E20" i="13"/>
  <c r="D20" i="13"/>
  <c r="E16" i="13"/>
  <c r="D16" i="13"/>
  <c r="E12" i="13"/>
  <c r="D12" i="13"/>
  <c r="E8" i="13"/>
  <c r="D8" i="13"/>
  <c r="E4" i="13"/>
  <c r="E3" i="13" s="1"/>
  <c r="D4" i="13"/>
  <c r="D3" i="13" s="1"/>
  <c r="F31" i="13"/>
  <c r="I31" i="13" s="1"/>
  <c r="G9" i="13"/>
  <c r="J9" i="13" s="1"/>
  <c r="G10" i="13"/>
  <c r="J10" i="13" s="1"/>
  <c r="G11" i="13"/>
  <c r="J11" i="13" s="1"/>
  <c r="G13" i="13"/>
  <c r="J13" i="13" s="1"/>
  <c r="G14" i="13"/>
  <c r="J14" i="13" s="1"/>
  <c r="G15" i="13"/>
  <c r="J15" i="13" s="1"/>
  <c r="G17" i="13"/>
  <c r="J17" i="13" s="1"/>
  <c r="G18" i="13"/>
  <c r="J18" i="13" s="1"/>
  <c r="G19" i="13"/>
  <c r="J19" i="13" s="1"/>
  <c r="G21" i="13"/>
  <c r="J21" i="13" s="1"/>
  <c r="G22" i="13"/>
  <c r="J22" i="13" s="1"/>
  <c r="G23" i="13"/>
  <c r="J23" i="13" s="1"/>
  <c r="G25" i="13"/>
  <c r="J25" i="13" s="1"/>
  <c r="G26" i="13"/>
  <c r="J26" i="13" s="1"/>
  <c r="G27" i="13"/>
  <c r="J27" i="13" s="1"/>
  <c r="G29" i="13"/>
  <c r="J29" i="13" s="1"/>
  <c r="G30" i="13"/>
  <c r="J30" i="13" s="1"/>
  <c r="G31" i="13"/>
  <c r="J31" i="13" s="1"/>
  <c r="F9" i="13"/>
  <c r="I9" i="13" s="1"/>
  <c r="F10" i="13"/>
  <c r="F11" i="13"/>
  <c r="F13" i="13"/>
  <c r="I13" i="13" s="1"/>
  <c r="F14" i="13"/>
  <c r="I14" i="13" s="1"/>
  <c r="F15" i="13"/>
  <c r="I15" i="13" s="1"/>
  <c r="F17" i="13"/>
  <c r="F18" i="13"/>
  <c r="I18" i="13" s="1"/>
  <c r="F19" i="13"/>
  <c r="I19" i="13" s="1"/>
  <c r="F21" i="13"/>
  <c r="I21" i="13" s="1"/>
  <c r="F22" i="13"/>
  <c r="F23" i="13"/>
  <c r="I23" i="13" s="1"/>
  <c r="F25" i="13"/>
  <c r="I25" i="13" s="1"/>
  <c r="F26" i="13"/>
  <c r="F27" i="13"/>
  <c r="F29" i="13"/>
  <c r="I29" i="13" s="1"/>
  <c r="F30" i="13"/>
  <c r="I30" i="13" s="1"/>
  <c r="G7" i="13"/>
  <c r="J7" i="13" s="1"/>
  <c r="F7" i="13"/>
  <c r="I7" i="13" s="1"/>
  <c r="G6" i="13"/>
  <c r="J6" i="13" s="1"/>
  <c r="F6" i="13"/>
  <c r="I6" i="13" s="1"/>
  <c r="G5" i="13"/>
  <c r="J5" i="13" s="1"/>
  <c r="J4" i="13" s="1"/>
  <c r="F5" i="13"/>
  <c r="Q11" i="15" l="1"/>
  <c r="H23" i="15"/>
  <c r="I23" i="15"/>
  <c r="Q23" i="15" s="1"/>
  <c r="Q15" i="15"/>
  <c r="Q27" i="15"/>
  <c r="S14" i="17"/>
  <c r="R27" i="15"/>
  <c r="F33" i="13"/>
  <c r="F36" i="13" s="1"/>
  <c r="H19" i="15"/>
  <c r="F29" i="15"/>
  <c r="R15" i="15"/>
  <c r="H11" i="15"/>
  <c r="R11" i="15"/>
  <c r="R19" i="15"/>
  <c r="H15" i="15"/>
  <c r="J29" i="15"/>
  <c r="R23" i="15"/>
  <c r="I19" i="15"/>
  <c r="G29" i="15"/>
  <c r="E37" i="15"/>
  <c r="C40" i="15"/>
  <c r="D40" i="15"/>
  <c r="E39" i="15"/>
  <c r="H26" i="15"/>
  <c r="E38" i="15"/>
  <c r="H25" i="15"/>
  <c r="J28" i="13"/>
  <c r="J24" i="13"/>
  <c r="G28" i="13"/>
  <c r="H5" i="13"/>
  <c r="I28" i="13"/>
  <c r="F28" i="13"/>
  <c r="J20" i="13"/>
  <c r="G24" i="13"/>
  <c r="F24" i="13"/>
  <c r="J16" i="13"/>
  <c r="F16" i="13"/>
  <c r="J12" i="13"/>
  <c r="G20" i="13"/>
  <c r="F20" i="13"/>
  <c r="I12" i="13"/>
  <c r="G16" i="13"/>
  <c r="F12" i="13"/>
  <c r="J8" i="13"/>
  <c r="G12" i="13"/>
  <c r="G8" i="13"/>
  <c r="F8" i="13"/>
  <c r="F4" i="13"/>
  <c r="H22" i="13"/>
  <c r="H11" i="13"/>
  <c r="H21" i="13"/>
  <c r="H10" i="13"/>
  <c r="G4" i="13"/>
  <c r="H27" i="13"/>
  <c r="H17" i="13"/>
  <c r="H25" i="13"/>
  <c r="H29" i="13"/>
  <c r="H18" i="13"/>
  <c r="H14" i="13"/>
  <c r="H31" i="13"/>
  <c r="I17" i="13"/>
  <c r="I16" i="13" s="1"/>
  <c r="I11" i="13"/>
  <c r="I10" i="13"/>
  <c r="H26" i="13"/>
  <c r="H15" i="13"/>
  <c r="I26" i="13"/>
  <c r="I22" i="13"/>
  <c r="I20" i="13" s="1"/>
  <c r="I5" i="13"/>
  <c r="I4" i="13" s="1"/>
  <c r="H23" i="13"/>
  <c r="H13" i="13"/>
  <c r="I27" i="13"/>
  <c r="H7" i="13"/>
  <c r="H30" i="13"/>
  <c r="H19" i="13"/>
  <c r="H9" i="13"/>
  <c r="H6" i="13"/>
  <c r="L41" i="1"/>
  <c r="G42" i="1"/>
  <c r="H42" i="1"/>
  <c r="I42" i="1"/>
  <c r="J42" i="1"/>
  <c r="K42" i="1"/>
  <c r="E8" i="1"/>
  <c r="K37" i="1"/>
  <c r="K36" i="1"/>
  <c r="K35" i="1"/>
  <c r="K34" i="1"/>
  <c r="K33" i="1"/>
  <c r="J51" i="1"/>
  <c r="I32" i="1"/>
  <c r="J50" i="1" s="1"/>
  <c r="H32" i="1"/>
  <c r="J49" i="1" s="1"/>
  <c r="G32" i="1"/>
  <c r="J48" i="1" s="1"/>
  <c r="F32" i="1"/>
  <c r="J47" i="1" s="1"/>
  <c r="E32" i="1"/>
  <c r="J46" i="1" s="1"/>
  <c r="K31" i="1"/>
  <c r="K30" i="1"/>
  <c r="K29" i="1"/>
  <c r="K28" i="1"/>
  <c r="K27" i="1"/>
  <c r="I51" i="1"/>
  <c r="I26" i="1"/>
  <c r="I50" i="1" s="1"/>
  <c r="H26" i="1"/>
  <c r="I49" i="1" s="1"/>
  <c r="G26" i="1"/>
  <c r="I48" i="1" s="1"/>
  <c r="F26" i="1"/>
  <c r="I47" i="1" s="1"/>
  <c r="E26" i="1"/>
  <c r="I46" i="1" s="1"/>
  <c r="K25" i="1"/>
  <c r="K24" i="1"/>
  <c r="K23" i="1"/>
  <c r="K22" i="1"/>
  <c r="H51" i="1"/>
  <c r="I20" i="1"/>
  <c r="H50" i="1" s="1"/>
  <c r="H20" i="1"/>
  <c r="H49" i="1" s="1"/>
  <c r="G20" i="1"/>
  <c r="H48" i="1" s="1"/>
  <c r="F20" i="1"/>
  <c r="H47" i="1" s="1"/>
  <c r="E20" i="1"/>
  <c r="H46" i="1" s="1"/>
  <c r="K19" i="1"/>
  <c r="K18" i="1"/>
  <c r="K17" i="1"/>
  <c r="K16" i="1"/>
  <c r="K15" i="1"/>
  <c r="G51" i="1"/>
  <c r="I14" i="1"/>
  <c r="G50" i="1" s="1"/>
  <c r="H14" i="1"/>
  <c r="G49" i="1" s="1"/>
  <c r="G14" i="1"/>
  <c r="G48" i="1" s="1"/>
  <c r="F14" i="1"/>
  <c r="G47" i="1" s="1"/>
  <c r="E14" i="1"/>
  <c r="G46" i="1" s="1"/>
  <c r="K13" i="1"/>
  <c r="K12" i="1"/>
  <c r="K11" i="1"/>
  <c r="K10" i="1"/>
  <c r="K9" i="1"/>
  <c r="J8" i="1"/>
  <c r="F50" i="1"/>
  <c r="H8" i="1"/>
  <c r="F49" i="1" s="1"/>
  <c r="G8" i="1"/>
  <c r="F48" i="1" s="1"/>
  <c r="F8" i="1"/>
  <c r="S27" i="15" l="1"/>
  <c r="I29" i="15"/>
  <c r="H27" i="15"/>
  <c r="H29" i="15" s="1"/>
  <c r="R29" i="15"/>
  <c r="I24" i="13"/>
  <c r="S15" i="15"/>
  <c r="F38" i="1"/>
  <c r="F47" i="1"/>
  <c r="K47" i="1" s="1"/>
  <c r="O9" i="17" s="1"/>
  <c r="E38" i="1"/>
  <c r="F46" i="1"/>
  <c r="K46" i="1" s="1"/>
  <c r="Q19" i="15"/>
  <c r="Q29" i="15" s="1"/>
  <c r="K8" i="1"/>
  <c r="K49" i="1"/>
  <c r="O11" i="17" s="1"/>
  <c r="H38" i="1"/>
  <c r="K50" i="1"/>
  <c r="O12" i="17" s="1"/>
  <c r="I38" i="1"/>
  <c r="K48" i="1"/>
  <c r="O10" i="17" s="1"/>
  <c r="G38" i="1"/>
  <c r="F51" i="1"/>
  <c r="K51" i="1" s="1"/>
  <c r="O13" i="17" s="1"/>
  <c r="J38" i="1"/>
  <c r="S11" i="15"/>
  <c r="S23" i="15"/>
  <c r="E40" i="15"/>
  <c r="G3" i="13"/>
  <c r="J3" i="13"/>
  <c r="H28" i="13"/>
  <c r="F3" i="13"/>
  <c r="H24" i="13"/>
  <c r="I8" i="13"/>
  <c r="I3" i="13" s="1"/>
  <c r="H20" i="13"/>
  <c r="H16" i="13"/>
  <c r="H12" i="13"/>
  <c r="H8" i="13"/>
  <c r="H4" i="13"/>
  <c r="G52" i="1"/>
  <c r="I52" i="1"/>
  <c r="H52" i="1"/>
  <c r="J52" i="1"/>
  <c r="L42" i="1"/>
  <c r="K32" i="1"/>
  <c r="K14" i="1"/>
  <c r="K20" i="1"/>
  <c r="K26" i="1"/>
  <c r="C34" i="15" l="1"/>
  <c r="R13" i="17"/>
  <c r="R12" i="17"/>
  <c r="R11" i="17"/>
  <c r="R10" i="17"/>
  <c r="R9" i="17"/>
  <c r="S19" i="15"/>
  <c r="S29" i="15" s="1"/>
  <c r="O8" i="17"/>
  <c r="K52" i="1"/>
  <c r="F52" i="1"/>
  <c r="K38" i="1"/>
  <c r="R3" i="13"/>
  <c r="H3" i="13"/>
  <c r="S3" i="13" s="1"/>
  <c r="Q3" i="13"/>
  <c r="U3" i="13"/>
  <c r="C30" i="15" l="1"/>
  <c r="C33" i="15"/>
  <c r="C31" i="15"/>
  <c r="R8" i="17"/>
  <c r="T3" i="13"/>
  <c r="O14" i="17"/>
  <c r="P8" i="17" s="1"/>
  <c r="F14" i="17"/>
  <c r="P10" i="17" l="1"/>
  <c r="P9" i="17"/>
  <c r="P13" i="17"/>
  <c r="P11" i="17"/>
  <c r="P12" i="17"/>
</calcChain>
</file>

<file path=xl/sharedStrings.xml><?xml version="1.0" encoding="utf-8"?>
<sst xmlns="http://schemas.openxmlformats.org/spreadsheetml/2006/main" count="500" uniqueCount="146">
  <si>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</si>
  <si>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</si>
  <si>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</si>
  <si>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</si>
  <si>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</si>
  <si>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1</t>
  </si>
  <si>
    <t>RIEPILOGO PARTNER DEL PROGETTO</t>
  </si>
  <si>
    <t>Nome</t>
  </si>
  <si>
    <t>Denominazione</t>
  </si>
  <si>
    <t>Codice Fiscale/PIVA</t>
  </si>
  <si>
    <r>
      <t xml:space="preserve">Tipologia del beneficario                  </t>
    </r>
    <r>
      <rPr>
        <b/>
        <sz val="10"/>
        <color rgb="FFFF0000"/>
        <rFont val="Corbel"/>
        <family val="2"/>
      </rPr>
      <t xml:space="preserve">  </t>
    </r>
  </si>
  <si>
    <t>Sede dell'investimento</t>
  </si>
  <si>
    <t>aaa (Capofila)</t>
  </si>
  <si>
    <t>OdR/EPR/PI/MI/GI</t>
  </si>
  <si>
    <t>bbb</t>
  </si>
  <si>
    <t>ccc</t>
  </si>
  <si>
    <t>Step</t>
  </si>
  <si>
    <t>Attività</t>
  </si>
  <si>
    <t>1.</t>
  </si>
  <si>
    <r>
      <t xml:space="preserve">Completare foglio di lavoro n. 1 dedicato ai </t>
    </r>
    <r>
      <rPr>
        <b/>
        <sz val="11"/>
        <color rgb="FFFF0000"/>
        <rFont val="Calibri"/>
        <family val="2"/>
        <scheme val="minor"/>
      </rPr>
      <t>Mesi-Uomo per WP</t>
    </r>
    <r>
      <rPr>
        <sz val="11"/>
        <color rgb="FFFF0000"/>
        <rFont val="Calibri"/>
        <family val="2"/>
        <scheme val="minor"/>
      </rPr>
      <t xml:space="preserve">:
 - Colonna A: titolo WP e Suddivisione in Tasks. Non è necessario dettagliare il WP0 che è uguale per tutti i progetti e che non ha costi associati se non quelli di auditing.
 - Colonna B e C: Data Inizio e Fine
 - Colonna D: Indicare se trattasi di WP di Ricerca Industriale o Sviluppo Sperimentale, si intende che tutte le task del WP sono classificate in modo uniforme
 - Completare la riga 7 con i nomi dei Partners
 - Distribuire i MM di ciascun partner sulle singole task --&gt; 
Il foglio restituisce la </t>
    </r>
    <r>
      <rPr>
        <b/>
        <sz val="11"/>
        <color rgb="FFFF0000"/>
        <rFont val="Calibri"/>
        <family val="2"/>
        <scheme val="minor"/>
      </rPr>
      <t>tabella dello staff Effort,</t>
    </r>
    <r>
      <rPr>
        <sz val="11"/>
        <color rgb="FFFF0000"/>
        <rFont val="Calibri"/>
        <family val="2"/>
        <scheme val="minor"/>
      </rPr>
      <t xml:space="preserve"> suddivisa per ciascun partner e su RI e SS, d</t>
    </r>
    <r>
      <rPr>
        <b/>
        <sz val="11"/>
        <color rgb="FFFF0000"/>
        <rFont val="Calibri"/>
        <family val="2"/>
        <scheme val="minor"/>
      </rPr>
      <t>a usare per alimentare il foglio di lavoro del budget per partner di cui al punto successivo</t>
    </r>
    <r>
      <rPr>
        <sz val="11"/>
        <color rgb="FFFF0000"/>
        <rFont val="Calibri"/>
        <family val="2"/>
        <scheme val="minor"/>
      </rPr>
      <t xml:space="preserve">
</t>
    </r>
  </si>
  <si>
    <t xml:space="preserve">2. </t>
  </si>
  <si>
    <r>
      <rPr>
        <b/>
        <sz val="11"/>
        <color rgb="FFFF0000"/>
        <rFont val="Calibri"/>
      </rPr>
      <t>Ciascun partner</t>
    </r>
    <r>
      <rPr>
        <sz val="11"/>
        <color rgb="FFFF0000"/>
        <rFont val="Calibri"/>
      </rPr>
      <t xml:space="preserve"> dovrà completare il foglio n.2 del budget secondo i modelli forniti, in base alla dimensione di impresa (fogli 2.a per Grande Impresa, 2.b per Media Impresa, 2.c per Piccola Impresa, 2.d OdR e 2.e EPR)</t>
    </r>
  </si>
  <si>
    <t xml:space="preserve">3. </t>
  </si>
  <si>
    <r>
      <t xml:space="preserve">Completare il </t>
    </r>
    <r>
      <rPr>
        <b/>
        <sz val="11"/>
        <color rgb="FFFF0000"/>
        <rFont val="Calibri"/>
        <family val="2"/>
        <scheme val="minor"/>
      </rPr>
      <t xml:space="preserve">foglio n.3 Budget Progetto complessivo </t>
    </r>
    <r>
      <rPr>
        <sz val="11"/>
        <color rgb="FFFF0000"/>
        <rFont val="Calibri"/>
        <family val="2"/>
        <scheme val="minor"/>
      </rPr>
      <t xml:space="preserve">riportando i valori dei fogli corrispondenti ai partners per avere un </t>
    </r>
    <r>
      <rPr>
        <b/>
        <sz val="11"/>
        <color rgb="FFFF0000"/>
        <rFont val="Calibri"/>
        <family val="2"/>
        <scheme val="minor"/>
      </rPr>
      <t>quadro complessivo</t>
    </r>
  </si>
  <si>
    <t xml:space="preserve">4. </t>
  </si>
  <si>
    <t>5.</t>
  </si>
  <si>
    <r>
      <rPr>
        <sz val="11"/>
        <color rgb="FFFF0000"/>
        <rFont val="Calibri"/>
      </rPr>
      <t xml:space="preserve">In base al budget di progetto, completare il </t>
    </r>
    <r>
      <rPr>
        <b/>
        <sz val="11"/>
        <color rgb="FFFF0000"/>
        <rFont val="Calibri"/>
      </rPr>
      <t>file C relativo al Cronoprogramma</t>
    </r>
    <r>
      <rPr>
        <sz val="11"/>
        <color rgb="FFFF0000"/>
        <rFont val="Calibri"/>
      </rPr>
      <t xml:space="preserve"> indicando la distribuzione della spesa nei tre periodi di monitoraggio </t>
    </r>
  </si>
  <si>
    <r>
      <rPr>
        <b/>
        <sz val="12"/>
        <color rgb="FFFF0000"/>
        <rFont val="Calibri"/>
        <family val="2"/>
        <scheme val="minor"/>
      </rPr>
      <t>ISTRUZIONI</t>
    </r>
    <r>
      <rPr>
        <sz val="12"/>
        <color rgb="FFFF0000"/>
        <rFont val="Calibri"/>
        <family val="2"/>
        <scheme val="minor"/>
      </rPr>
      <t>:
- le celle in azzurro si completano automaticamente
- occorre, quindi, completare le colonne B, C, D e poi le celle delle colonne successive con l'indicazione dei MM sulle singole task (nel file i numeri sono a mero titolo esemplificativo). Il grassetto indica il Task Leader</t>
    </r>
  </si>
  <si>
    <t>Start</t>
  </si>
  <si>
    <t>End</t>
  </si>
  <si>
    <t>RI o SS</t>
  </si>
  <si>
    <t>Partner 2</t>
  </si>
  <si>
    <t>Partner 4</t>
  </si>
  <si>
    <t>Partner 6</t>
  </si>
  <si>
    <t>TOTAL</t>
  </si>
  <si>
    <t>Wp1 - Title</t>
  </si>
  <si>
    <t>Task 1.1 - Title</t>
  </si>
  <si>
    <t>Task 1.2 - Title</t>
  </si>
  <si>
    <t>Task 1.3 - Title</t>
  </si>
  <si>
    <t>Wp2 – Title</t>
  </si>
  <si>
    <t>Task 2.1 - Title</t>
  </si>
  <si>
    <t xml:space="preserve">WP3 - Title
</t>
  </si>
  <si>
    <t>Task 3.1 - Title</t>
  </si>
  <si>
    <t xml:space="preserve">WP4 - Title
</t>
  </si>
  <si>
    <t>Task 4.1 - Title</t>
  </si>
  <si>
    <t xml:space="preserve">WP5 - Title
</t>
  </si>
  <si>
    <t>Task 5.1 - Title</t>
  </si>
  <si>
    <t>Total</t>
  </si>
  <si>
    <t>MM TOTALI</t>
  </si>
  <si>
    <t>RI</t>
  </si>
  <si>
    <t>SS</t>
  </si>
  <si>
    <t>Totali per partner</t>
  </si>
  <si>
    <t>STAFF EFFORT</t>
  </si>
  <si>
    <t>WP1</t>
  </si>
  <si>
    <t>WP2</t>
  </si>
  <si>
    <t>WP3</t>
  </si>
  <si>
    <t>WP4</t>
  </si>
  <si>
    <t>WP5</t>
  </si>
  <si>
    <t>TOTALI</t>
  </si>
  <si>
    <t>Partner 1</t>
  </si>
  <si>
    <t>Partner 3</t>
  </si>
  <si>
    <t>Partner 5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</si>
  <si>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</si>
  <si>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</si>
  <si>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</si>
  <si>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</si>
  <si>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</si>
  <si>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</si>
  <si>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</si>
  <si>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</si>
  <si>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</si>
  <si>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</si>
  <si>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</si>
  <si>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</si>
  <si>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</si>
  <si>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</si>
  <si>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</si>
  <si>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</si>
  <si>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</si>
  <si>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</si>
  <si>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Profilo Basso</t>
  </si>
  <si>
    <t>Profilo Medio</t>
  </si>
  <si>
    <t>Profilo Alto</t>
  </si>
  <si>
    <t>TOTALI WP2</t>
  </si>
  <si>
    <t>TOTALI WP3</t>
  </si>
  <si>
    <t>TOTALI WP4</t>
  </si>
  <si>
    <t>TOTALI WP5</t>
  </si>
  <si>
    <t>TOTALI WP6</t>
  </si>
  <si>
    <t>WP6</t>
  </si>
  <si>
    <t>TOTALI WP7</t>
  </si>
  <si>
    <t>WP7</t>
  </si>
  <si>
    <t>TOTALI MM</t>
  </si>
  <si>
    <t>Istruzioni: Distribuire i MM nelle colonne D ed E, completare le celle vuote, le celle azzurre si autocompilano</t>
  </si>
  <si>
    <t>COSTI DI PERSONALE (a)</t>
  </si>
  <si>
    <t>COSTI INDIRETTI (b)</t>
  </si>
  <si>
    <t>COSTI TOTALI DEL PROGETTO</t>
  </si>
  <si>
    <t>PARTNER n.</t>
  </si>
  <si>
    <t>[Ragione Sociale]</t>
  </si>
  <si>
    <t>TOTALI COSTI PROGETTO</t>
  </si>
  <si>
    <t>Vincolo fino al 70% RI</t>
  </si>
  <si>
    <t>Vincolo almeno 30% a SS</t>
  </si>
  <si>
    <t xml:space="preserve">INTENSITA' DI AIUTO </t>
  </si>
  <si>
    <t>INTENSITA' DI AIUTO SE IN COLLABORAZIONE CON ENTE DI RICERCA</t>
  </si>
  <si>
    <t>Istruzioni: Distribuire i MM nelle colonne D ed E, completare le celle vuote, le celle colorate si autocompilano</t>
  </si>
  <si>
    <t>Vincolo almeno 30% SS</t>
  </si>
  <si>
    <t>[Denominazione]</t>
  </si>
  <si>
    <t>Le celle in azzurro si autocompilano, completare le celle bianche con i dati dei budget dei singoli partners come da fogli compilati</t>
  </si>
  <si>
    <t>BUDGET DI PROGETTO</t>
  </si>
  <si>
    <t>Costo Personale</t>
  </si>
  <si>
    <t>Indirect (b)</t>
  </si>
  <si>
    <t>Costi Amministrativi di Auditing(c )</t>
  </si>
  <si>
    <t>COSTO TOTALE</t>
  </si>
  <si>
    <t>Check 70% (nessun partner può sostenere più del 70% dei costi del progetto)</t>
  </si>
  <si>
    <t>Check fino al 70% RI</t>
  </si>
  <si>
    <t>Check almeno 30% a SS</t>
  </si>
  <si>
    <t>INTENSITA' DI AIUTO</t>
  </si>
  <si>
    <t>Categoria (OdR/EPR/GI/MI/PI)</t>
  </si>
  <si>
    <t>TOT PERS (a)</t>
  </si>
  <si>
    <t>#</t>
  </si>
  <si>
    <t>Work package title</t>
  </si>
  <si>
    <t>Lead partic.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</si>
  <si>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</si>
  <si>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</si>
  <si>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</si>
  <si>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</si>
  <si>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</si>
  <si>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</si>
  <si>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</si>
  <si>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</si>
  <si>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</si>
  <si>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</si>
  <si>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</si>
  <si>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</si>
  <si>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</si>
  <si>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</si>
  <si>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</si>
  <si>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Title 1</t>
  </si>
  <si>
    <t>Task 1.1 Title</t>
  </si>
  <si>
    <t>Title 2</t>
  </si>
  <si>
    <t>task 2.1 - Title</t>
  </si>
  <si>
    <t>Title 3</t>
  </si>
  <si>
    <t>Title 4</t>
  </si>
  <si>
    <t>Title 5</t>
  </si>
  <si>
    <t>VINCOLO CONSULENZA SPEC</t>
  </si>
  <si>
    <r>
      <t>Usare il modello del</t>
    </r>
    <r>
      <rPr>
        <b/>
        <sz val="11"/>
        <color rgb="FFFF0000"/>
        <rFont val="Calibri"/>
        <family val="2"/>
        <scheme val="minor"/>
      </rPr>
      <t xml:space="preserve"> foglio n. 4 Gantt</t>
    </r>
    <r>
      <rPr>
        <sz val="11"/>
        <color rgb="FFFF0000"/>
        <rFont val="Calibri"/>
        <family val="2"/>
        <scheme val="minor"/>
      </rPr>
      <t xml:space="preserve"> per costruire quello di progetto. Il Gantt fornisce una fotografia della distribuzione delle attività nel tempo con relativa durata. E' possibile riportare nel Gantt deliverables e milestones( punti chiave e/o punti di controllo oltre a quelli già riportanti in rosso, che corrispondono ai periodi di monitoraggio) con elementi grafici aggiuntivi quali piccoli triangoli o altre forme</t>
    </r>
  </si>
  <si>
    <t>Le linee rosse verticali sono state riportate per completezza in corrispondenza dei periodi di monitoraggio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</si>
</sst>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3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1"/>
      <color theme="1"/>
      <name val="Corbel"/>
      <family val="2"/>
    </font>
    <font>
      <b/>
      <sz val="10"/>
      <color theme="0"/>
      <name val="Corbel"/>
      <family val="2"/>
    </font>
    <font>
      <b/>
      <i/>
      <sz val="11"/>
      <color rgb="FFFF0000"/>
      <name val="Corbel"/>
      <family val="2"/>
    </font>
    <font>
      <b/>
      <sz val="10"/>
      <color rgb="FFFF0000"/>
      <name val="Corbel"/>
      <family val="2"/>
    </font>
    <font>
      <sz val="11"/>
      <color rgb="FFFF0000"/>
      <name val="Calibri"/>
      <family val="2"/>
      <scheme val="minor"/>
    </font>
    <font>
      <sz val="11"/>
      <color rgb="FFFF0000"/>
      <name val="Corbel"/>
      <family val="2"/>
    </font>
    <font>
      <sz val="10"/>
      <color rgb="FFFF0000"/>
      <name val="Corbel"/>
      <family val="2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rgb="FFFF0000"/>
      <name val="Calibri"/>
      <family val="2"/>
    </font>
    <font>
      <b/>
      <sz val="12"/>
      <color rgb="FFFF0000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FF0000"/>
      <name val="Calibri"/>
      <family val="2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orbel"/>
      <family val="2"/>
    </font>
    <font>
      <b/>
      <sz val="11"/>
      <name val="Calibri"/>
      <family val="2"/>
      <scheme val="minor"/>
    </font>
    <font>
      <sz val="8"/>
      <color rgb="FFFF0000"/>
      <name val="Calibri"/>
      <family val="2"/>
    </font>
    <font>
      <b/>
      <sz val="11"/>
      <color rgb="FFFF0000"/>
      <name val="Calibri"/>
    </font>
    <font>
      <sz val="11"/>
      <color rgb="FFFF0000"/>
      <name val="Calibri"/>
    </font>
  </fonts>
  <fills count="28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9BBB59"/>
        <bgColor rgb="FF9BBB59"/>
      </patternFill>
    </fill>
    <fill>
      <patternFill patternType="solid">
        <fgColor rgb="FFE06666"/>
        <bgColor rgb="FFE06666"/>
      </patternFill>
    </fill>
    <fill>
      <patternFill patternType="solid">
        <fgColor rgb="FFA2C4C9"/>
        <bgColor rgb="FFA2C4C9"/>
      </patternFill>
    </fill>
    <fill>
      <patternFill patternType="solid">
        <fgColor rgb="FFD5A6BD"/>
        <bgColor rgb="FFD5A6BD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theme="9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EAF1DD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/>
      <bottom style="double">
        <color theme="0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/>
      <top/>
      <bottom style="double">
        <color theme="0"/>
      </bottom>
      <diagonal/>
    </border>
    <border>
      <left style="double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 style="thin">
        <color indexed="64"/>
      </right>
      <top style="double">
        <color theme="0"/>
      </top>
      <bottom style="double">
        <color theme="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theme="0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/>
      <diagonal/>
    </border>
    <border>
      <left/>
      <right style="medium">
        <color indexed="64"/>
      </right>
      <top style="double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theme="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uble">
        <color theme="0"/>
      </bottom>
      <diagonal/>
    </border>
    <border>
      <left/>
      <right style="thin">
        <color indexed="64"/>
      </right>
      <top style="double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20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9" fillId="0" borderId="0" xfId="0" applyFont="1"/>
    <xf numFmtId="0" fontId="0" fillId="11" borderId="0" xfId="0" applyFill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44" fontId="0" fillId="10" borderId="29" xfId="0" applyNumberFormat="1" applyFill="1" applyBorder="1" applyAlignment="1">
      <alignment horizontal="center" vertical="center"/>
    </xf>
    <xf numFmtId="0" fontId="0" fillId="11" borderId="0" xfId="0" applyFill="1" applyAlignment="1">
      <alignment horizontal="center" vertical="center" wrapText="1"/>
    </xf>
    <xf numFmtId="44" fontId="0" fillId="10" borderId="37" xfId="1" applyFont="1" applyFill="1" applyBorder="1" applyAlignment="1">
      <alignment horizontal="center" vertical="center"/>
    </xf>
    <xf numFmtId="44" fontId="0" fillId="10" borderId="37" xfId="0" applyNumberFormat="1" applyFill="1" applyBorder="1" applyAlignment="1">
      <alignment horizontal="center" vertical="center"/>
    </xf>
    <xf numFmtId="0" fontId="14" fillId="11" borderId="0" xfId="0" applyFont="1" applyFill="1" applyAlignment="1">
      <alignment horizontal="center" vertical="center" wrapText="1"/>
    </xf>
    <xf numFmtId="0" fontId="11" fillId="10" borderId="34" xfId="0" applyFont="1" applyFill="1" applyBorder="1" applyAlignment="1">
      <alignment horizontal="center" vertical="center"/>
    </xf>
    <xf numFmtId="0" fontId="11" fillId="10" borderId="56" xfId="0" applyFont="1" applyFill="1" applyBorder="1" applyAlignment="1">
      <alignment horizontal="center" vertical="center"/>
    </xf>
    <xf numFmtId="0" fontId="0" fillId="10" borderId="0" xfId="0" applyFill="1" applyAlignment="1">
      <alignment horizontal="center" vertical="center" wrapText="1"/>
    </xf>
    <xf numFmtId="0" fontId="0" fillId="10" borderId="0" xfId="0" applyFill="1" applyAlignment="1">
      <alignment horizontal="center" vertical="center"/>
    </xf>
    <xf numFmtId="0" fontId="11" fillId="10" borderId="58" xfId="0" applyFont="1" applyFill="1" applyBorder="1" applyAlignment="1">
      <alignment horizontal="center" vertical="center"/>
    </xf>
    <xf numFmtId="44" fontId="0" fillId="10" borderId="35" xfId="0" applyNumberFormat="1" applyFill="1" applyBorder="1" applyAlignment="1">
      <alignment horizontal="center" vertical="center"/>
    </xf>
    <xf numFmtId="0" fontId="0" fillId="11" borderId="53" xfId="0" applyFill="1" applyBorder="1" applyAlignment="1">
      <alignment horizontal="center" vertical="center"/>
    </xf>
    <xf numFmtId="0" fontId="0" fillId="11" borderId="51" xfId="0" applyFill="1" applyBorder="1" applyAlignment="1">
      <alignment horizontal="center" vertical="center"/>
    </xf>
    <xf numFmtId="0" fontId="0" fillId="11" borderId="52" xfId="0" applyFill="1" applyBorder="1" applyAlignment="1">
      <alignment horizontal="center" vertical="center"/>
    </xf>
    <xf numFmtId="44" fontId="0" fillId="10" borderId="29" xfId="1" applyFont="1" applyFill="1" applyBorder="1" applyAlignment="1">
      <alignment horizontal="center" vertical="center"/>
    </xf>
    <xf numFmtId="0" fontId="11" fillId="11" borderId="0" xfId="0" applyFont="1" applyFill="1" applyAlignment="1">
      <alignment horizontal="center" vertical="center"/>
    </xf>
    <xf numFmtId="0" fontId="11" fillId="10" borderId="20" xfId="0" applyFont="1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44" fontId="11" fillId="10" borderId="20" xfId="0" applyNumberFormat="1" applyFont="1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44" fontId="0" fillId="10" borderId="20" xfId="0" applyNumberFormat="1" applyFill="1" applyBorder="1" applyAlignment="1">
      <alignment horizontal="center" vertical="center"/>
    </xf>
    <xf numFmtId="44" fontId="0" fillId="10" borderId="35" xfId="1" applyFont="1" applyFill="1" applyBorder="1" applyAlignment="1">
      <alignment horizontal="center" vertical="center"/>
    </xf>
    <xf numFmtId="0" fontId="0" fillId="11" borderId="62" xfId="0" applyFill="1" applyBorder="1" applyAlignment="1">
      <alignment horizontal="center" vertical="center"/>
    </xf>
    <xf numFmtId="0" fontId="0" fillId="11" borderId="25" xfId="0" applyFill="1" applyBorder="1" applyAlignment="1">
      <alignment horizontal="center" vertical="center"/>
    </xf>
    <xf numFmtId="0" fontId="11" fillId="11" borderId="61" xfId="0" applyFont="1" applyFill="1" applyBorder="1" applyAlignment="1">
      <alignment horizontal="center" vertical="center"/>
    </xf>
    <xf numFmtId="0" fontId="11" fillId="11" borderId="62" xfId="0" applyFont="1" applyFill="1" applyBorder="1" applyAlignment="1">
      <alignment horizontal="center" vertical="center"/>
    </xf>
    <xf numFmtId="0" fontId="11" fillId="11" borderId="25" xfId="0" applyFont="1" applyFill="1" applyBorder="1" applyAlignment="1">
      <alignment horizontal="center" vertical="center"/>
    </xf>
    <xf numFmtId="0" fontId="9" fillId="10" borderId="0" xfId="0" applyFont="1" applyFill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13" fillId="13" borderId="54" xfId="0" applyFont="1" applyFill="1" applyBorder="1" applyAlignment="1">
      <alignment vertical="center" wrapText="1"/>
    </xf>
    <xf numFmtId="0" fontId="13" fillId="13" borderId="54" xfId="0" applyFont="1" applyFill="1" applyBorder="1" applyAlignment="1">
      <alignment horizontal="center" vertical="center" wrapText="1"/>
    </xf>
    <xf numFmtId="0" fontId="13" fillId="13" borderId="54" xfId="0" applyFont="1" applyFill="1" applyBorder="1" applyAlignment="1">
      <alignment horizontal="center" vertical="center"/>
    </xf>
    <xf numFmtId="0" fontId="9" fillId="8" borderId="67" xfId="0" applyFont="1" applyFill="1" applyBorder="1" applyAlignment="1">
      <alignment horizontal="center" vertical="center"/>
    </xf>
    <xf numFmtId="0" fontId="9" fillId="8" borderId="68" xfId="0" applyFont="1" applyFill="1" applyBorder="1" applyAlignment="1">
      <alignment horizontal="center" vertical="center"/>
    </xf>
    <xf numFmtId="44" fontId="12" fillId="10" borderId="69" xfId="0" applyNumberFormat="1" applyFont="1" applyFill="1" applyBorder="1" applyAlignment="1">
      <alignment horizontal="center" vertical="center"/>
    </xf>
    <xf numFmtId="0" fontId="12" fillId="10" borderId="70" xfId="0" applyFont="1" applyFill="1" applyBorder="1" applyAlignment="1">
      <alignment horizontal="center" vertical="center"/>
    </xf>
    <xf numFmtId="44" fontId="12" fillId="10" borderId="25" xfId="0" applyNumberFormat="1" applyFont="1" applyFill="1" applyBorder="1" applyAlignment="1">
      <alignment horizontal="center" vertical="center"/>
    </xf>
    <xf numFmtId="44" fontId="0" fillId="11" borderId="0" xfId="0" applyNumberFormat="1" applyFill="1" applyAlignment="1">
      <alignment horizontal="center" vertical="center"/>
    </xf>
    <xf numFmtId="0" fontId="11" fillId="9" borderId="46" xfId="0" applyFont="1" applyFill="1" applyBorder="1" applyAlignment="1">
      <alignment horizontal="center" vertical="center"/>
    </xf>
    <xf numFmtId="0" fontId="11" fillId="9" borderId="20" xfId="0" applyFont="1" applyFill="1" applyBorder="1" applyAlignment="1">
      <alignment horizontal="center" vertical="center"/>
    </xf>
    <xf numFmtId="1" fontId="11" fillId="9" borderId="20" xfId="0" applyNumberFormat="1" applyFont="1" applyFill="1" applyBorder="1" applyAlignment="1">
      <alignment horizontal="center" vertical="center" wrapText="1"/>
    </xf>
    <xf numFmtId="44" fontId="11" fillId="9" borderId="20" xfId="1" applyFont="1" applyFill="1" applyBorder="1" applyAlignment="1">
      <alignment horizontal="center" vertical="center" wrapText="1"/>
    </xf>
    <xf numFmtId="0" fontId="11" fillId="9" borderId="33" xfId="0" applyFont="1" applyFill="1" applyBorder="1" applyAlignment="1">
      <alignment horizontal="center" vertical="center"/>
    </xf>
    <xf numFmtId="44" fontId="11" fillId="9" borderId="59" xfId="1" applyFont="1" applyFill="1" applyBorder="1" applyAlignment="1">
      <alignment horizontal="center" vertical="center"/>
    </xf>
    <xf numFmtId="1" fontId="11" fillId="9" borderId="60" xfId="1" applyNumberFormat="1" applyFont="1" applyFill="1" applyBorder="1" applyAlignment="1">
      <alignment horizontal="center" vertical="center"/>
    </xf>
    <xf numFmtId="44" fontId="11" fillId="9" borderId="60" xfId="1" applyFont="1" applyFill="1" applyBorder="1" applyAlignment="1">
      <alignment horizontal="center" vertical="center"/>
    </xf>
    <xf numFmtId="44" fontId="11" fillId="9" borderId="64" xfId="1" applyFont="1" applyFill="1" applyBorder="1" applyAlignment="1">
      <alignment horizontal="center" vertical="center"/>
    </xf>
    <xf numFmtId="44" fontId="11" fillId="9" borderId="63" xfId="1" applyFont="1" applyFill="1" applyBorder="1" applyAlignment="1">
      <alignment horizontal="center" vertical="center"/>
    </xf>
    <xf numFmtId="0" fontId="11" fillId="9" borderId="59" xfId="0" applyFont="1" applyFill="1" applyBorder="1" applyAlignment="1">
      <alignment horizontal="center" vertical="center"/>
    </xf>
    <xf numFmtId="1" fontId="12" fillId="15" borderId="67" xfId="0" applyNumberFormat="1" applyFont="1" applyFill="1" applyBorder="1" applyAlignment="1">
      <alignment horizontal="center" vertical="center" wrapText="1"/>
    </xf>
    <xf numFmtId="44" fontId="12" fillId="15" borderId="67" xfId="0" applyNumberFormat="1" applyFont="1" applyFill="1" applyBorder="1" applyAlignment="1">
      <alignment horizontal="center" vertical="center"/>
    </xf>
    <xf numFmtId="44" fontId="12" fillId="15" borderId="71" xfId="0" applyNumberFormat="1" applyFont="1" applyFill="1" applyBorder="1" applyAlignment="1">
      <alignment horizontal="center" vertical="center"/>
    </xf>
    <xf numFmtId="44" fontId="12" fillId="15" borderId="63" xfId="0" applyNumberFormat="1" applyFont="1" applyFill="1" applyBorder="1" applyAlignment="1">
      <alignment horizontal="center" vertical="center"/>
    </xf>
    <xf numFmtId="1" fontId="11" fillId="10" borderId="72" xfId="0" applyNumberFormat="1" applyFont="1" applyFill="1" applyBorder="1" applyAlignment="1">
      <alignment horizontal="center" vertical="center"/>
    </xf>
    <xf numFmtId="1" fontId="11" fillId="10" borderId="73" xfId="0" applyNumberFormat="1" applyFont="1" applyFill="1" applyBorder="1" applyAlignment="1">
      <alignment horizontal="center" vertical="center"/>
    </xf>
    <xf numFmtId="1" fontId="11" fillId="10" borderId="0" xfId="0" applyNumberFormat="1" applyFont="1" applyFill="1" applyAlignment="1">
      <alignment horizontal="center" vertical="center"/>
    </xf>
    <xf numFmtId="1" fontId="11" fillId="10" borderId="27" xfId="0" applyNumberFormat="1" applyFont="1" applyFill="1" applyBorder="1" applyAlignment="1">
      <alignment horizontal="center" vertical="center"/>
    </xf>
    <xf numFmtId="1" fontId="11" fillId="10" borderId="28" xfId="0" applyNumberFormat="1" applyFont="1" applyFill="1" applyBorder="1" applyAlignment="1">
      <alignment horizontal="center" vertical="center"/>
    </xf>
    <xf numFmtId="1" fontId="11" fillId="10" borderId="74" xfId="0" applyNumberFormat="1" applyFont="1" applyFill="1" applyBorder="1" applyAlignment="1">
      <alignment horizontal="center" vertical="center"/>
    </xf>
    <xf numFmtId="0" fontId="0" fillId="10" borderId="33" xfId="0" applyFill="1" applyBorder="1" applyAlignment="1">
      <alignment horizontal="center" vertical="center"/>
    </xf>
    <xf numFmtId="1" fontId="11" fillId="10" borderId="62" xfId="0" applyNumberFormat="1" applyFont="1" applyFill="1" applyBorder="1" applyAlignment="1">
      <alignment horizontal="center" vertical="center"/>
    </xf>
    <xf numFmtId="1" fontId="11" fillId="10" borderId="25" xfId="0" applyNumberFormat="1" applyFont="1" applyFill="1" applyBorder="1" applyAlignment="1">
      <alignment horizontal="center" vertical="center"/>
    </xf>
    <xf numFmtId="1" fontId="11" fillId="10" borderId="75" xfId="0" applyNumberFormat="1" applyFont="1" applyFill="1" applyBorder="1" applyAlignment="1">
      <alignment horizontal="center" vertical="center"/>
    </xf>
    <xf numFmtId="1" fontId="11" fillId="10" borderId="76" xfId="0" applyNumberFormat="1" applyFont="1" applyFill="1" applyBorder="1" applyAlignment="1">
      <alignment horizontal="center" vertical="center"/>
    </xf>
    <xf numFmtId="1" fontId="11" fillId="10" borderId="20" xfId="0" applyNumberFormat="1" applyFont="1" applyFill="1" applyBorder="1" applyAlignment="1">
      <alignment horizontal="center" vertical="center"/>
    </xf>
    <xf numFmtId="0" fontId="11" fillId="10" borderId="75" xfId="0" applyFont="1" applyFill="1" applyBorder="1" applyAlignment="1">
      <alignment horizontal="center" vertical="center"/>
    </xf>
    <xf numFmtId="0" fontId="11" fillId="10" borderId="76" xfId="0" applyFont="1" applyFill="1" applyBorder="1" applyAlignment="1">
      <alignment horizontal="center" vertical="center"/>
    </xf>
    <xf numFmtId="0" fontId="11" fillId="10" borderId="26" xfId="0" applyFont="1" applyFill="1" applyBorder="1" applyAlignment="1">
      <alignment horizontal="center" vertical="center"/>
    </xf>
    <xf numFmtId="1" fontId="0" fillId="0" borderId="37" xfId="1" applyNumberFormat="1" applyFont="1" applyFill="1" applyBorder="1" applyAlignment="1">
      <alignment horizontal="center" vertical="center"/>
    </xf>
    <xf numFmtId="1" fontId="0" fillId="0" borderId="29" xfId="1" applyNumberFormat="1" applyFont="1" applyFill="1" applyBorder="1" applyAlignment="1">
      <alignment horizontal="center" vertical="center"/>
    </xf>
    <xf numFmtId="1" fontId="0" fillId="0" borderId="35" xfId="1" applyNumberFormat="1" applyFont="1" applyFill="1" applyBorder="1" applyAlignment="1">
      <alignment horizontal="center" vertical="center"/>
    </xf>
    <xf numFmtId="44" fontId="12" fillId="15" borderId="69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11" borderId="0" xfId="0" applyFill="1"/>
    <xf numFmtId="0" fontId="17" fillId="0" borderId="0" xfId="0" applyFont="1"/>
    <xf numFmtId="0" fontId="17" fillId="0" borderId="0" xfId="0" applyFont="1" applyAlignment="1">
      <alignment horizontal="left"/>
    </xf>
    <xf numFmtId="0" fontId="17" fillId="11" borderId="0" xfId="0" applyFont="1" applyFill="1"/>
    <xf numFmtId="0" fontId="13" fillId="16" borderId="113" xfId="0" applyFont="1" applyFill="1" applyBorder="1" applyAlignment="1">
      <alignment horizontal="center" vertical="center"/>
    </xf>
    <xf numFmtId="0" fontId="13" fillId="16" borderId="114" xfId="0" applyFont="1" applyFill="1" applyBorder="1" applyAlignment="1">
      <alignment horizontal="center" vertical="center"/>
    </xf>
    <xf numFmtId="0" fontId="10" fillId="0" borderId="101" xfId="0" applyFont="1" applyBorder="1" applyAlignment="1" applyProtection="1">
      <alignment horizontal="center" vertical="center" wrapText="1" readingOrder="1"/>
      <protection locked="0"/>
    </xf>
    <xf numFmtId="0" fontId="10" fillId="0" borderId="90" xfId="0" applyFont="1" applyBorder="1" applyAlignment="1" applyProtection="1">
      <alignment horizontal="center" vertical="center" wrapText="1" readingOrder="1"/>
      <protection locked="0"/>
    </xf>
    <xf numFmtId="44" fontId="1" fillId="10" borderId="37" xfId="1" applyFont="1" applyFill="1" applyBorder="1" applyAlignment="1">
      <alignment horizontal="center" vertical="center"/>
    </xf>
    <xf numFmtId="44" fontId="1" fillId="11" borderId="53" xfId="1" applyFont="1" applyFill="1" applyBorder="1" applyAlignment="1">
      <alignment horizontal="center" vertical="center"/>
    </xf>
    <xf numFmtId="44" fontId="1" fillId="11" borderId="0" xfId="1" applyFont="1" applyFill="1" applyBorder="1" applyAlignment="1">
      <alignment horizontal="center" vertical="center"/>
    </xf>
    <xf numFmtId="44" fontId="1" fillId="10" borderId="29" xfId="1" applyFont="1" applyFill="1" applyBorder="1" applyAlignment="1">
      <alignment horizontal="center" vertical="center"/>
    </xf>
    <xf numFmtId="44" fontId="1" fillId="10" borderId="35" xfId="1" applyFont="1" applyFill="1" applyBorder="1" applyAlignment="1">
      <alignment horizontal="center" vertical="center"/>
    </xf>
    <xf numFmtId="44" fontId="1" fillId="11" borderId="61" xfId="1" applyFont="1" applyFill="1" applyBorder="1" applyAlignment="1">
      <alignment horizontal="center" vertical="center"/>
    </xf>
    <xf numFmtId="44" fontId="1" fillId="11" borderId="62" xfId="1" applyFont="1" applyFill="1" applyBorder="1" applyAlignment="1">
      <alignment horizontal="center" vertical="center"/>
    </xf>
    <xf numFmtId="44" fontId="1" fillId="10" borderId="37" xfId="0" applyNumberFormat="1" applyFont="1" applyFill="1" applyBorder="1" applyAlignment="1">
      <alignment horizontal="center" vertical="center"/>
    </xf>
    <xf numFmtId="44" fontId="1" fillId="10" borderId="29" xfId="0" applyNumberFormat="1" applyFont="1" applyFill="1" applyBorder="1" applyAlignment="1">
      <alignment horizontal="center" vertical="center"/>
    </xf>
    <xf numFmtId="44" fontId="1" fillId="10" borderId="35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0" fontId="20" fillId="2" borderId="77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20" fillId="4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2" fillId="0" borderId="0" xfId="0" applyFont="1"/>
    <xf numFmtId="0" fontId="20" fillId="6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0" fillId="7" borderId="1" xfId="0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center" wrapText="1" readingOrder="1"/>
    </xf>
    <xf numFmtId="0" fontId="21" fillId="11" borderId="118" xfId="0" applyFont="1" applyFill="1" applyBorder="1"/>
    <xf numFmtId="0" fontId="21" fillId="11" borderId="0" xfId="0" applyFont="1" applyFill="1"/>
    <xf numFmtId="0" fontId="24" fillId="17" borderId="29" xfId="0" applyFont="1" applyFill="1" applyBorder="1" applyAlignment="1">
      <alignment horizontal="center" vertical="center" wrapText="1"/>
    </xf>
    <xf numFmtId="0" fontId="24" fillId="17" borderId="80" xfId="0" applyFont="1" applyFill="1" applyBorder="1" applyAlignment="1">
      <alignment horizontal="center" vertical="center" wrapText="1"/>
    </xf>
    <xf numFmtId="0" fontId="29" fillId="17" borderId="29" xfId="0" applyFont="1" applyFill="1" applyBorder="1" applyAlignment="1">
      <alignment horizontal="center" vertical="center" wrapText="1"/>
    </xf>
    <xf numFmtId="0" fontId="28" fillId="17" borderId="80" xfId="0" applyFont="1" applyFill="1" applyBorder="1" applyAlignment="1">
      <alignment vertical="center"/>
    </xf>
    <xf numFmtId="0" fontId="29" fillId="17" borderId="34" xfId="0" applyFont="1" applyFill="1" applyBorder="1" applyAlignment="1">
      <alignment horizontal="center" vertical="center" wrapText="1"/>
    </xf>
    <xf numFmtId="0" fontId="29" fillId="17" borderId="80" xfId="0" applyFont="1" applyFill="1" applyBorder="1" applyAlignment="1">
      <alignment horizontal="center" vertical="center" wrapText="1"/>
    </xf>
    <xf numFmtId="0" fontId="29" fillId="17" borderId="58" xfId="0" applyFont="1" applyFill="1" applyBorder="1" applyAlignment="1">
      <alignment horizontal="center" vertical="center" wrapText="1"/>
    </xf>
    <xf numFmtId="0" fontId="29" fillId="17" borderId="88" xfId="0" applyFont="1" applyFill="1" applyBorder="1" applyAlignment="1">
      <alignment horizontal="center" vertical="center" wrapText="1"/>
    </xf>
    <xf numFmtId="0" fontId="28" fillId="0" borderId="29" xfId="0" applyFont="1" applyBorder="1" applyAlignment="1">
      <alignment horizontal="left"/>
    </xf>
    <xf numFmtId="0" fontId="28" fillId="0" borderId="80" xfId="0" applyFont="1" applyBorder="1" applyAlignment="1">
      <alignment horizontal="left"/>
    </xf>
    <xf numFmtId="164" fontId="29" fillId="0" borderId="34" xfId="0" applyNumberFormat="1" applyFont="1" applyBorder="1" applyAlignment="1">
      <alignment horizontal="center"/>
    </xf>
    <xf numFmtId="164" fontId="29" fillId="0" borderId="29" xfId="0" applyNumberFormat="1" applyFont="1" applyBorder="1" applyAlignment="1">
      <alignment horizontal="center"/>
    </xf>
    <xf numFmtId="164" fontId="29" fillId="24" borderId="80" xfId="0" applyNumberFormat="1" applyFont="1" applyFill="1" applyBorder="1" applyAlignment="1">
      <alignment horizontal="center"/>
    </xf>
    <xf numFmtId="164" fontId="29" fillId="24" borderId="34" xfId="0" applyNumberFormat="1" applyFont="1" applyFill="1" applyBorder="1" applyAlignment="1">
      <alignment horizontal="center"/>
    </xf>
    <xf numFmtId="164" fontId="29" fillId="0" borderId="88" xfId="0" applyNumberFormat="1" applyFont="1" applyBorder="1" applyAlignment="1">
      <alignment horizontal="center"/>
    </xf>
    <xf numFmtId="164" fontId="29" fillId="0" borderId="80" xfId="0" applyNumberFormat="1" applyFont="1" applyBorder="1" applyAlignment="1">
      <alignment horizontal="center"/>
    </xf>
    <xf numFmtId="164" fontId="29" fillId="24" borderId="65" xfId="0" applyNumberFormat="1" applyFont="1" applyFill="1" applyBorder="1" applyAlignment="1">
      <alignment horizontal="center"/>
    </xf>
    <xf numFmtId="164" fontId="29" fillId="24" borderId="83" xfId="0" applyNumberFormat="1" applyFont="1" applyFill="1" applyBorder="1" applyAlignment="1">
      <alignment horizontal="center"/>
    </xf>
    <xf numFmtId="164" fontId="29" fillId="0" borderId="58" xfId="0" applyNumberFormat="1" applyFont="1" applyBorder="1" applyAlignment="1">
      <alignment horizontal="center"/>
    </xf>
    <xf numFmtId="164" fontId="30" fillId="0" borderId="34" xfId="0" applyNumberFormat="1" applyFont="1" applyBorder="1" applyAlignment="1">
      <alignment horizontal="center"/>
    </xf>
    <xf numFmtId="164" fontId="30" fillId="0" borderId="29" xfId="0" applyNumberFormat="1" applyFont="1" applyBorder="1" applyAlignment="1">
      <alignment horizontal="center"/>
    </xf>
    <xf numFmtId="164" fontId="29" fillId="0" borderId="84" xfId="0" applyNumberFormat="1" applyFont="1" applyBorder="1" applyAlignment="1">
      <alignment horizontal="center"/>
    </xf>
    <xf numFmtId="0" fontId="28" fillId="0" borderId="32" xfId="0" applyFont="1" applyBorder="1" applyAlignment="1">
      <alignment horizontal="left"/>
    </xf>
    <xf numFmtId="0" fontId="28" fillId="0" borderId="108" xfId="0" applyFont="1" applyBorder="1" applyAlignment="1">
      <alignment horizontal="left"/>
    </xf>
    <xf numFmtId="164" fontId="29" fillId="0" borderId="112" xfId="0" applyNumberFormat="1" applyFont="1" applyBorder="1" applyAlignment="1">
      <alignment horizontal="center"/>
    </xf>
    <xf numFmtId="164" fontId="29" fillId="0" borderId="32" xfId="0" applyNumberFormat="1" applyFont="1" applyBorder="1" applyAlignment="1">
      <alignment horizontal="center"/>
    </xf>
    <xf numFmtId="164" fontId="29" fillId="24" borderId="108" xfId="0" applyNumberFormat="1" applyFont="1" applyFill="1" applyBorder="1" applyAlignment="1">
      <alignment horizontal="center"/>
    </xf>
    <xf numFmtId="164" fontId="29" fillId="24" borderId="112" xfId="0" applyNumberFormat="1" applyFont="1" applyFill="1" applyBorder="1" applyAlignment="1">
      <alignment horizontal="center"/>
    </xf>
    <xf numFmtId="164" fontId="29" fillId="0" borderId="129" xfId="0" applyNumberFormat="1" applyFont="1" applyBorder="1" applyAlignment="1">
      <alignment horizontal="center"/>
    </xf>
    <xf numFmtId="164" fontId="29" fillId="0" borderId="108" xfId="0" applyNumberFormat="1" applyFont="1" applyBorder="1" applyAlignment="1">
      <alignment horizontal="center"/>
    </xf>
    <xf numFmtId="164" fontId="29" fillId="24" borderId="66" xfId="0" applyNumberFormat="1" applyFont="1" applyFill="1" applyBorder="1" applyAlignment="1">
      <alignment horizontal="center"/>
    </xf>
    <xf numFmtId="0" fontId="28" fillId="24" borderId="59" xfId="0" applyFont="1" applyFill="1" applyBorder="1" applyAlignment="1">
      <alignment horizontal="center"/>
    </xf>
    <xf numFmtId="0" fontId="28" fillId="24" borderId="60" xfId="0" applyFont="1" applyFill="1" applyBorder="1" applyAlignment="1">
      <alignment horizontal="center"/>
    </xf>
    <xf numFmtId="164" fontId="28" fillId="24" borderId="64" xfId="0" applyNumberFormat="1" applyFont="1" applyFill="1" applyBorder="1" applyAlignment="1">
      <alignment horizontal="center"/>
    </xf>
    <xf numFmtId="164" fontId="28" fillId="24" borderId="63" xfId="0" applyNumberFormat="1" applyFont="1" applyFill="1" applyBorder="1" applyAlignment="1">
      <alignment horizontal="center"/>
    </xf>
    <xf numFmtId="164" fontId="28" fillId="24" borderId="62" xfId="0" applyNumberFormat="1" applyFont="1" applyFill="1" applyBorder="1" applyAlignment="1">
      <alignment horizontal="center"/>
    </xf>
    <xf numFmtId="164" fontId="28" fillId="24" borderId="20" xfId="0" applyNumberFormat="1" applyFont="1" applyFill="1" applyBorder="1" applyAlignment="1">
      <alignment horizontal="center"/>
    </xf>
    <xf numFmtId="164" fontId="28" fillId="11" borderId="0" xfId="0" applyNumberFormat="1" applyFont="1" applyFill="1" applyAlignment="1">
      <alignment horizontal="center"/>
    </xf>
    <xf numFmtId="164" fontId="29" fillId="24" borderId="20" xfId="0" applyNumberFormat="1" applyFont="1" applyFill="1" applyBorder="1" applyAlignment="1">
      <alignment horizontal="center"/>
    </xf>
    <xf numFmtId="0" fontId="10" fillId="11" borderId="0" xfId="0" applyFont="1" applyFill="1" applyAlignment="1">
      <alignment horizontal="center" vertical="center" wrapText="1"/>
    </xf>
    <xf numFmtId="0" fontId="24" fillId="0" borderId="28" xfId="0" applyFont="1" applyBorder="1" applyAlignment="1">
      <alignment vertical="center" wrapText="1"/>
    </xf>
    <xf numFmtId="0" fontId="24" fillId="17" borderId="119" xfId="0" applyFont="1" applyFill="1" applyBorder="1" applyAlignment="1">
      <alignment horizontal="center" vertical="center" wrapText="1"/>
    </xf>
    <xf numFmtId="0" fontId="24" fillId="17" borderId="85" xfId="0" applyFont="1" applyFill="1" applyBorder="1" applyAlignment="1">
      <alignment horizontal="center" vertical="center" wrapText="1"/>
    </xf>
    <xf numFmtId="0" fontId="24" fillId="17" borderId="121" xfId="0" applyFont="1" applyFill="1" applyBorder="1" applyAlignment="1">
      <alignment horizontal="center" vertical="center" wrapText="1"/>
    </xf>
    <xf numFmtId="0" fontId="24" fillId="17" borderId="115" xfId="0" applyFont="1" applyFill="1" applyBorder="1" applyAlignment="1">
      <alignment horizontal="center" vertical="center" wrapText="1"/>
    </xf>
    <xf numFmtId="0" fontId="24" fillId="17" borderId="116" xfId="0" applyFont="1" applyFill="1" applyBorder="1" applyAlignment="1">
      <alignment horizontal="center" vertical="center"/>
    </xf>
    <xf numFmtId="0" fontId="24" fillId="17" borderId="122" xfId="0" applyFont="1" applyFill="1" applyBorder="1" applyAlignment="1">
      <alignment horizontal="center" vertical="center" wrapText="1"/>
    </xf>
    <xf numFmtId="0" fontId="24" fillId="17" borderId="126" xfId="0" applyFont="1" applyFill="1" applyBorder="1" applyAlignment="1">
      <alignment horizontal="center" vertical="center" wrapText="1"/>
    </xf>
    <xf numFmtId="0" fontId="24" fillId="17" borderId="131" xfId="0" applyFont="1" applyFill="1" applyBorder="1" applyAlignment="1">
      <alignment horizontal="center" vertical="center" wrapText="1"/>
    </xf>
    <xf numFmtId="0" fontId="24" fillId="17" borderId="117" xfId="0" applyFont="1" applyFill="1" applyBorder="1" applyAlignment="1">
      <alignment horizontal="center" vertical="center" wrapText="1"/>
    </xf>
    <xf numFmtId="0" fontId="24" fillId="17" borderId="116" xfId="0" applyFont="1" applyFill="1" applyBorder="1" applyAlignment="1">
      <alignment horizontal="center" vertical="center" wrapText="1"/>
    </xf>
    <xf numFmtId="0" fontId="21" fillId="11" borderId="0" xfId="0" applyFont="1" applyFill="1" applyAlignment="1">
      <alignment horizontal="center" vertical="center" wrapText="1"/>
    </xf>
    <xf numFmtId="0" fontId="24" fillId="11" borderId="30" xfId="0" applyFont="1" applyFill="1" applyBorder="1" applyAlignment="1">
      <alignment horizontal="center" vertical="center"/>
    </xf>
    <xf numFmtId="165" fontId="21" fillId="0" borderId="79" xfId="1" applyNumberFormat="1" applyFont="1" applyFill="1" applyBorder="1" applyAlignment="1" applyProtection="1">
      <alignment horizontal="center" vertical="center"/>
    </xf>
    <xf numFmtId="1" fontId="21" fillId="0" borderId="56" xfId="1" applyNumberFormat="1" applyFont="1" applyFill="1" applyBorder="1" applyAlignment="1" applyProtection="1">
      <alignment horizontal="center" vertical="center"/>
      <protection locked="0"/>
    </xf>
    <xf numFmtId="1" fontId="21" fillId="0" borderId="120" xfId="1" applyNumberFormat="1" applyFont="1" applyFill="1" applyBorder="1" applyAlignment="1" applyProtection="1">
      <alignment horizontal="center" vertical="center"/>
      <protection locked="0"/>
    </xf>
    <xf numFmtId="165" fontId="21" fillId="22" borderId="56" xfId="1" applyNumberFormat="1" applyFont="1" applyFill="1" applyBorder="1" applyAlignment="1">
      <alignment horizontal="center" vertical="center"/>
    </xf>
    <xf numFmtId="165" fontId="21" fillId="22" borderId="37" xfId="1" applyNumberFormat="1" applyFont="1" applyFill="1" applyBorder="1" applyAlignment="1">
      <alignment horizontal="center" vertical="center"/>
    </xf>
    <xf numFmtId="165" fontId="21" fillId="22" borderId="83" xfId="1" applyNumberFormat="1" applyFont="1" applyFill="1" applyBorder="1" applyAlignment="1">
      <alignment horizontal="center" vertical="center"/>
    </xf>
    <xf numFmtId="165" fontId="21" fillId="22" borderId="82" xfId="1" applyNumberFormat="1" applyFont="1" applyFill="1" applyBorder="1" applyAlignment="1">
      <alignment horizontal="center" vertical="center"/>
    </xf>
    <xf numFmtId="44" fontId="21" fillId="11" borderId="0" xfId="1" applyFont="1" applyFill="1" applyBorder="1" applyAlignment="1">
      <alignment horizontal="center" vertical="center"/>
    </xf>
    <xf numFmtId="44" fontId="21" fillId="11" borderId="27" xfId="1" applyFont="1" applyFill="1" applyBorder="1" applyAlignment="1">
      <alignment horizontal="center" vertical="center"/>
    </xf>
    <xf numFmtId="0" fontId="21" fillId="11" borderId="0" xfId="0" applyFont="1" applyFill="1" applyAlignment="1">
      <alignment horizontal="center" vertical="center"/>
    </xf>
    <xf numFmtId="0" fontId="21" fillId="11" borderId="27" xfId="0" applyFont="1" applyFill="1" applyBorder="1" applyAlignment="1">
      <alignment horizontal="center" vertical="center"/>
    </xf>
    <xf numFmtId="0" fontId="24" fillId="11" borderId="34" xfId="0" applyFont="1" applyFill="1" applyBorder="1" applyAlignment="1">
      <alignment horizontal="center" vertical="center"/>
    </xf>
    <xf numFmtId="165" fontId="21" fillId="0" borderId="80" xfId="1" applyNumberFormat="1" applyFont="1" applyFill="1" applyBorder="1" applyAlignment="1" applyProtection="1">
      <alignment horizontal="center" vertical="center"/>
    </xf>
    <xf numFmtId="1" fontId="21" fillId="0" borderId="34" xfId="1" applyNumberFormat="1" applyFont="1" applyFill="1" applyBorder="1" applyAlignment="1" applyProtection="1">
      <alignment horizontal="center" vertical="center"/>
      <protection locked="0"/>
    </xf>
    <xf numFmtId="1" fontId="21" fillId="0" borderId="80" xfId="1" applyNumberFormat="1" applyFont="1" applyFill="1" applyBorder="1" applyAlignment="1" applyProtection="1">
      <alignment horizontal="center" vertical="center"/>
      <protection locked="0"/>
    </xf>
    <xf numFmtId="165" fontId="21" fillId="22" borderId="86" xfId="1" applyNumberFormat="1" applyFont="1" applyFill="1" applyBorder="1" applyAlignment="1">
      <alignment horizontal="center" vertical="center"/>
    </xf>
    <xf numFmtId="165" fontId="21" fillId="22" borderId="84" xfId="1" applyNumberFormat="1" applyFont="1" applyFill="1" applyBorder="1" applyAlignment="1">
      <alignment horizontal="center" vertical="center"/>
    </xf>
    <xf numFmtId="44" fontId="21" fillId="11" borderId="0" xfId="0" applyNumberFormat="1" applyFont="1" applyFill="1" applyAlignment="1">
      <alignment horizontal="center" vertical="center"/>
    </xf>
    <xf numFmtId="0" fontId="24" fillId="11" borderId="58" xfId="0" applyFont="1" applyFill="1" applyBorder="1" applyAlignment="1">
      <alignment horizontal="center" vertical="center"/>
    </xf>
    <xf numFmtId="165" fontId="21" fillId="0" borderId="81" xfId="1" applyNumberFormat="1" applyFont="1" applyFill="1" applyBorder="1" applyAlignment="1" applyProtection="1">
      <alignment horizontal="center" vertical="center"/>
    </xf>
    <xf numFmtId="1" fontId="21" fillId="0" borderId="58" xfId="1" applyNumberFormat="1" applyFont="1" applyFill="1" applyBorder="1" applyAlignment="1" applyProtection="1">
      <alignment horizontal="center" vertical="center"/>
      <protection locked="0"/>
    </xf>
    <xf numFmtId="1" fontId="21" fillId="0" borderId="81" xfId="1" applyNumberFormat="1" applyFont="1" applyFill="1" applyBorder="1" applyAlignment="1" applyProtection="1">
      <alignment horizontal="center" vertical="center"/>
      <protection locked="0"/>
    </xf>
    <xf numFmtId="165" fontId="21" fillId="22" borderId="32" xfId="1" applyNumberFormat="1" applyFont="1" applyFill="1" applyBorder="1" applyAlignment="1">
      <alignment horizontal="center" vertical="center"/>
    </xf>
    <xf numFmtId="0" fontId="21" fillId="11" borderId="109" xfId="0" applyFont="1" applyFill="1" applyBorder="1" applyAlignment="1">
      <alignment horizontal="center" vertical="center"/>
    </xf>
    <xf numFmtId="0" fontId="21" fillId="11" borderId="28" xfId="0" applyFont="1" applyFill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165" fontId="24" fillId="20" borderId="20" xfId="1" applyNumberFormat="1" applyFont="1" applyFill="1" applyBorder="1" applyAlignment="1">
      <alignment horizontal="center" vertical="center"/>
    </xf>
    <xf numFmtId="1" fontId="24" fillId="20" borderId="63" xfId="1" applyNumberFormat="1" applyFont="1" applyFill="1" applyBorder="1" applyAlignment="1">
      <alignment horizontal="center" vertical="center"/>
    </xf>
    <xf numFmtId="1" fontId="24" fillId="20" borderId="64" xfId="1" applyNumberFormat="1" applyFont="1" applyFill="1" applyBorder="1" applyAlignment="1">
      <alignment horizontal="center" vertical="center"/>
    </xf>
    <xf numFmtId="165" fontId="24" fillId="20" borderId="63" xfId="1" applyNumberFormat="1" applyFont="1" applyFill="1" applyBorder="1" applyAlignment="1">
      <alignment horizontal="center" vertical="center"/>
    </xf>
    <xf numFmtId="165" fontId="24" fillId="20" borderId="60" xfId="1" applyNumberFormat="1" applyFont="1" applyFill="1" applyBorder="1" applyAlignment="1">
      <alignment horizontal="center" vertical="center"/>
    </xf>
    <xf numFmtId="165" fontId="24" fillId="20" borderId="64" xfId="1" applyNumberFormat="1" applyFont="1" applyFill="1" applyBorder="1" applyAlignment="1">
      <alignment horizontal="center" vertical="center"/>
    </xf>
    <xf numFmtId="44" fontId="21" fillId="0" borderId="62" xfId="1" applyFont="1" applyFill="1" applyBorder="1" applyAlignment="1" applyProtection="1">
      <alignment horizontal="center" vertical="center"/>
      <protection locked="0"/>
    </xf>
    <xf numFmtId="44" fontId="21" fillId="0" borderId="64" xfId="1" applyFont="1" applyFill="1" applyBorder="1" applyAlignment="1" applyProtection="1">
      <alignment horizontal="center" vertical="center"/>
      <protection locked="0"/>
    </xf>
    <xf numFmtId="0" fontId="21" fillId="0" borderId="59" xfId="0" applyFont="1" applyBorder="1" applyAlignment="1" applyProtection="1">
      <alignment horizontal="center" vertical="center"/>
      <protection locked="0"/>
    </xf>
    <xf numFmtId="0" fontId="21" fillId="0" borderId="63" xfId="0" applyFont="1" applyBorder="1" applyAlignment="1" applyProtection="1">
      <alignment horizontal="center" vertical="center"/>
      <protection locked="0"/>
    </xf>
    <xf numFmtId="165" fontId="24" fillId="22" borderId="46" xfId="0" applyNumberFormat="1" applyFont="1" applyFill="1" applyBorder="1" applyAlignment="1">
      <alignment horizontal="center" vertical="center"/>
    </xf>
    <xf numFmtId="165" fontId="24" fillId="22" borderId="41" xfId="0" applyNumberFormat="1" applyFont="1" applyFill="1" applyBorder="1" applyAlignment="1">
      <alignment horizontal="center" vertical="center"/>
    </xf>
    <xf numFmtId="165" fontId="24" fillId="22" borderId="64" xfId="0" applyNumberFormat="1" applyFont="1" applyFill="1" applyBorder="1" applyAlignment="1">
      <alignment horizontal="center" vertical="center"/>
    </xf>
    <xf numFmtId="0" fontId="24" fillId="11" borderId="56" xfId="0" applyFont="1" applyFill="1" applyBorder="1" applyAlignment="1">
      <alignment horizontal="center" vertical="center"/>
    </xf>
    <xf numFmtId="165" fontId="21" fillId="0" borderId="82" xfId="1" applyNumberFormat="1" applyFont="1" applyFill="1" applyBorder="1" applyAlignment="1" applyProtection="1">
      <alignment horizontal="center" vertical="center"/>
    </xf>
    <xf numFmtId="1" fontId="21" fillId="0" borderId="82" xfId="1" applyNumberFormat="1" applyFont="1" applyFill="1" applyBorder="1" applyAlignment="1" applyProtection="1">
      <alignment horizontal="center" vertical="center"/>
      <protection locked="0"/>
    </xf>
    <xf numFmtId="165" fontId="21" fillId="22" borderId="56" xfId="0" applyNumberFormat="1" applyFont="1" applyFill="1" applyBorder="1" applyAlignment="1">
      <alignment horizontal="center" vertical="center"/>
    </xf>
    <xf numFmtId="165" fontId="21" fillId="22" borderId="29" xfId="1" applyNumberFormat="1" applyFont="1" applyFill="1" applyBorder="1" applyAlignment="1">
      <alignment horizontal="center" vertical="center"/>
    </xf>
    <xf numFmtId="165" fontId="21" fillId="22" borderId="82" xfId="0" applyNumberFormat="1" applyFont="1" applyFill="1" applyBorder="1" applyAlignment="1">
      <alignment horizontal="center" vertical="center"/>
    </xf>
    <xf numFmtId="165" fontId="24" fillId="11" borderId="110" xfId="0" applyNumberFormat="1" applyFont="1" applyFill="1" applyBorder="1" applyAlignment="1">
      <alignment horizontal="center" vertical="center"/>
    </xf>
    <xf numFmtId="165" fontId="24" fillId="11" borderId="0" xfId="0" applyNumberFormat="1" applyFont="1" applyFill="1" applyAlignment="1">
      <alignment horizontal="center" vertical="center"/>
    </xf>
    <xf numFmtId="165" fontId="24" fillId="11" borderId="27" xfId="0" applyNumberFormat="1" applyFont="1" applyFill="1" applyBorder="1" applyAlignment="1">
      <alignment horizontal="center" vertical="center"/>
    </xf>
    <xf numFmtId="0" fontId="24" fillId="11" borderId="0" xfId="0" applyFont="1" applyFill="1" applyAlignment="1">
      <alignment horizontal="center" vertical="center"/>
    </xf>
    <xf numFmtId="0" fontId="24" fillId="0" borderId="62" xfId="0" applyFont="1" applyBorder="1" applyAlignment="1" applyProtection="1">
      <alignment horizontal="center" vertical="center"/>
      <protection locked="0"/>
    </xf>
    <xf numFmtId="0" fontId="24" fillId="0" borderId="64" xfId="0" applyFont="1" applyBorder="1" applyAlignment="1" applyProtection="1">
      <alignment horizontal="center" vertical="center"/>
      <protection locked="0"/>
    </xf>
    <xf numFmtId="0" fontId="24" fillId="0" borderId="68" xfId="0" applyFont="1" applyBorder="1" applyAlignment="1" applyProtection="1">
      <alignment horizontal="center" vertical="center"/>
      <protection locked="0"/>
    </xf>
    <xf numFmtId="165" fontId="24" fillId="22" borderId="59" xfId="0" applyNumberFormat="1" applyFont="1" applyFill="1" applyBorder="1" applyAlignment="1">
      <alignment horizontal="center" vertical="center"/>
    </xf>
    <xf numFmtId="165" fontId="24" fillId="22" borderId="60" xfId="0" applyNumberFormat="1" applyFont="1" applyFill="1" applyBorder="1" applyAlignment="1">
      <alignment horizontal="center" vertical="center"/>
    </xf>
    <xf numFmtId="0" fontId="24" fillId="0" borderId="59" xfId="0" applyFont="1" applyBorder="1" applyAlignment="1">
      <alignment horizontal="center" vertical="center"/>
    </xf>
    <xf numFmtId="165" fontId="24" fillId="22" borderId="62" xfId="0" applyNumberFormat="1" applyFont="1" applyFill="1" applyBorder="1" applyAlignment="1">
      <alignment horizontal="center" vertical="center"/>
    </xf>
    <xf numFmtId="165" fontId="24" fillId="22" borderId="25" xfId="0" applyNumberFormat="1" applyFont="1" applyFill="1" applyBorder="1" applyAlignment="1">
      <alignment horizontal="center" vertical="center"/>
    </xf>
    <xf numFmtId="165" fontId="21" fillId="22" borderId="79" xfId="1" applyNumberFormat="1" applyFont="1" applyFill="1" applyBorder="1" applyAlignment="1">
      <alignment horizontal="center" vertical="center"/>
    </xf>
    <xf numFmtId="165" fontId="21" fillId="22" borderId="80" xfId="1" applyNumberFormat="1" applyFont="1" applyFill="1" applyBorder="1" applyAlignment="1">
      <alignment horizontal="center" vertical="center"/>
    </xf>
    <xf numFmtId="165" fontId="21" fillId="22" borderId="81" xfId="1" applyNumberFormat="1" applyFont="1" applyFill="1" applyBorder="1" applyAlignment="1">
      <alignment horizontal="center" vertical="center"/>
    </xf>
    <xf numFmtId="165" fontId="24" fillId="11" borderId="109" xfId="0" applyNumberFormat="1" applyFont="1" applyFill="1" applyBorder="1" applyAlignment="1">
      <alignment horizontal="center" vertical="center"/>
    </xf>
    <xf numFmtId="165" fontId="24" fillId="11" borderId="28" xfId="0" applyNumberFormat="1" applyFont="1" applyFill="1" applyBorder="1" applyAlignment="1">
      <alignment horizontal="center" vertical="center"/>
    </xf>
    <xf numFmtId="165" fontId="24" fillId="11" borderId="74" xfId="0" applyNumberFormat="1" applyFont="1" applyFill="1" applyBorder="1" applyAlignment="1">
      <alignment horizontal="center" vertical="center"/>
    </xf>
    <xf numFmtId="1" fontId="24" fillId="20" borderId="132" xfId="1" applyNumberFormat="1" applyFont="1" applyFill="1" applyBorder="1" applyAlignment="1">
      <alignment horizontal="center" vertical="center"/>
    </xf>
    <xf numFmtId="165" fontId="24" fillId="20" borderId="132" xfId="1" applyNumberFormat="1" applyFont="1" applyFill="1" applyBorder="1" applyAlignment="1">
      <alignment horizontal="center" vertical="center"/>
    </xf>
    <xf numFmtId="0" fontId="24" fillId="0" borderId="133" xfId="0" applyFont="1" applyBorder="1" applyAlignment="1" applyProtection="1">
      <alignment horizontal="center" vertical="center"/>
      <protection locked="0"/>
    </xf>
    <xf numFmtId="0" fontId="24" fillId="0" borderId="73" xfId="0" applyFont="1" applyBorder="1" applyAlignment="1" applyProtection="1">
      <alignment horizontal="center" vertical="center"/>
      <protection locked="0"/>
    </xf>
    <xf numFmtId="0" fontId="24" fillId="0" borderId="134" xfId="0" applyFont="1" applyBorder="1" applyAlignment="1" applyProtection="1">
      <alignment horizontal="center" vertical="center"/>
      <protection locked="0"/>
    </xf>
    <xf numFmtId="165" fontId="24" fillId="22" borderId="132" xfId="0" applyNumberFormat="1" applyFont="1" applyFill="1" applyBorder="1" applyAlignment="1">
      <alignment horizontal="center" vertical="center"/>
    </xf>
    <xf numFmtId="0" fontId="21" fillId="11" borderId="72" xfId="0" applyFont="1" applyFill="1" applyBorder="1" applyAlignment="1">
      <alignment horizontal="center" vertical="center"/>
    </xf>
    <xf numFmtId="0" fontId="21" fillId="11" borderId="53" xfId="0" applyFont="1" applyFill="1" applyBorder="1" applyAlignment="1">
      <alignment horizontal="center" vertical="center"/>
    </xf>
    <xf numFmtId="0" fontId="21" fillId="11" borderId="62" xfId="0" applyFont="1" applyFill="1" applyBorder="1" applyAlignment="1">
      <alignment horizontal="center" vertical="center"/>
    </xf>
    <xf numFmtId="44" fontId="21" fillId="11" borderId="62" xfId="0" applyNumberFormat="1" applyFont="1" applyFill="1" applyBorder="1" applyAlignment="1">
      <alignment horizontal="center" vertical="center"/>
    </xf>
    <xf numFmtId="1" fontId="8" fillId="20" borderId="20" xfId="0" applyNumberFormat="1" applyFont="1" applyFill="1" applyBorder="1" applyAlignment="1">
      <alignment horizontal="center" vertical="center"/>
    </xf>
    <xf numFmtId="1" fontId="8" fillId="20" borderId="26" xfId="0" applyNumberFormat="1" applyFont="1" applyFill="1" applyBorder="1" applyAlignment="1">
      <alignment horizontal="center" vertical="center"/>
    </xf>
    <xf numFmtId="165" fontId="8" fillId="20" borderId="20" xfId="1" applyNumberFormat="1" applyFont="1" applyFill="1" applyBorder="1" applyAlignment="1">
      <alignment horizontal="center" vertical="center"/>
    </xf>
    <xf numFmtId="165" fontId="8" fillId="20" borderId="26" xfId="1" applyNumberFormat="1" applyFont="1" applyFill="1" applyBorder="1" applyAlignment="1">
      <alignment horizontal="center" vertical="center"/>
    </xf>
    <xf numFmtId="165" fontId="8" fillId="20" borderId="33" xfId="1" applyNumberFormat="1" applyFont="1" applyFill="1" applyBorder="1" applyAlignment="1">
      <alignment horizontal="center" vertical="center"/>
    </xf>
    <xf numFmtId="165" fontId="8" fillId="0" borderId="127" xfId="1" applyNumberFormat="1" applyFont="1" applyFill="1" applyBorder="1" applyAlignment="1" applyProtection="1">
      <alignment horizontal="center" vertical="center"/>
      <protection locked="0"/>
    </xf>
    <xf numFmtId="165" fontId="8" fillId="20" borderId="74" xfId="1" applyNumberFormat="1" applyFont="1" applyFill="1" applyBorder="1" applyAlignment="1">
      <alignment horizontal="center" vertical="center"/>
    </xf>
    <xf numFmtId="165" fontId="8" fillId="20" borderId="25" xfId="1" applyNumberFormat="1" applyFont="1" applyFill="1" applyBorder="1" applyAlignment="1">
      <alignment horizontal="center" vertical="center"/>
    </xf>
    <xf numFmtId="0" fontId="8" fillId="22" borderId="50" xfId="0" applyFont="1" applyFill="1" applyBorder="1" applyAlignment="1" applyProtection="1">
      <alignment horizontal="center" vertical="center"/>
      <protection hidden="1"/>
    </xf>
    <xf numFmtId="0" fontId="21" fillId="11" borderId="51" xfId="0" applyFont="1" applyFill="1" applyBorder="1" applyAlignment="1">
      <alignment horizontal="center" vertical="center"/>
    </xf>
    <xf numFmtId="165" fontId="21" fillId="11" borderId="0" xfId="0" applyNumberFormat="1" applyFont="1" applyFill="1" applyAlignment="1">
      <alignment horizontal="center" vertical="center"/>
    </xf>
    <xf numFmtId="165" fontId="8" fillId="22" borderId="48" xfId="1" applyNumberFormat="1" applyFont="1" applyFill="1" applyBorder="1" applyAlignment="1">
      <alignment horizontal="center" vertical="center"/>
    </xf>
    <xf numFmtId="0" fontId="24" fillId="22" borderId="54" xfId="0" applyFont="1" applyFill="1" applyBorder="1" applyAlignment="1">
      <alignment horizontal="center" vertical="center"/>
    </xf>
    <xf numFmtId="1" fontId="24" fillId="22" borderId="48" xfId="0" applyNumberFormat="1" applyFont="1" applyFill="1" applyBorder="1" applyAlignment="1">
      <alignment horizontal="center" vertical="center"/>
    </xf>
    <xf numFmtId="0" fontId="24" fillId="22" borderId="51" xfId="0" applyFont="1" applyFill="1" applyBorder="1" applyAlignment="1">
      <alignment horizontal="center" vertical="center"/>
    </xf>
    <xf numFmtId="0" fontId="24" fillId="22" borderId="52" xfId="0" applyFont="1" applyFill="1" applyBorder="1" applyAlignment="1">
      <alignment horizontal="center" vertical="center"/>
    </xf>
    <xf numFmtId="0" fontId="21" fillId="0" borderId="109" xfId="0" applyFont="1" applyBorder="1" applyAlignment="1">
      <alignment horizontal="center" vertical="center"/>
    </xf>
    <xf numFmtId="0" fontId="24" fillId="22" borderId="48" xfId="0" applyFont="1" applyFill="1" applyBorder="1" applyAlignment="1">
      <alignment horizontal="center" vertical="center"/>
    </xf>
    <xf numFmtId="165" fontId="8" fillId="20" borderId="20" xfId="1" applyNumberFormat="1" applyFont="1" applyFill="1" applyBorder="1" applyAlignment="1" applyProtection="1">
      <alignment horizontal="center" vertical="center"/>
      <protection hidden="1"/>
    </xf>
    <xf numFmtId="165" fontId="8" fillId="20" borderId="26" xfId="1" applyNumberFormat="1" applyFont="1" applyFill="1" applyBorder="1" applyAlignment="1" applyProtection="1">
      <alignment horizontal="center" vertical="center"/>
      <protection hidden="1"/>
    </xf>
    <xf numFmtId="0" fontId="21" fillId="0" borderId="128" xfId="0" applyFont="1" applyBorder="1" applyAlignment="1">
      <alignment horizontal="center" vertical="center"/>
    </xf>
    <xf numFmtId="0" fontId="10" fillId="22" borderId="20" xfId="0" applyFont="1" applyFill="1" applyBorder="1" applyAlignment="1">
      <alignment vertical="center" wrapText="1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/>
    </xf>
    <xf numFmtId="0" fontId="10" fillId="0" borderId="0" xfId="0" applyFont="1"/>
    <xf numFmtId="0" fontId="8" fillId="0" borderId="36" xfId="0" applyFont="1" applyBorder="1" applyAlignment="1" applyProtection="1">
      <alignment horizontal="left" vertical="center" wrapText="1" readingOrder="1"/>
      <protection locked="0"/>
    </xf>
    <xf numFmtId="0" fontId="8" fillId="0" borderId="19" xfId="0" applyFont="1" applyBorder="1" applyAlignment="1" applyProtection="1">
      <alignment horizontal="center" vertical="center" readingOrder="1"/>
      <protection locked="0"/>
    </xf>
    <xf numFmtId="0" fontId="8" fillId="0" borderId="45" xfId="0" applyFont="1" applyBorder="1" applyAlignment="1" applyProtection="1">
      <alignment horizontal="center" vertical="center" readingOrder="1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25" borderId="19" xfId="0" applyFont="1" applyFill="1" applyBorder="1" applyAlignment="1">
      <alignment horizontal="center" vertical="center" wrapText="1"/>
    </xf>
    <xf numFmtId="0" fontId="8" fillId="25" borderId="18" xfId="0" applyFont="1" applyFill="1" applyBorder="1" applyAlignment="1">
      <alignment horizontal="center" vertical="center" wrapText="1"/>
    </xf>
    <xf numFmtId="0" fontId="8" fillId="25" borderId="94" xfId="0" applyFont="1" applyFill="1" applyBorder="1" applyAlignment="1">
      <alignment horizontal="center" vertical="center" wrapText="1"/>
    </xf>
    <xf numFmtId="0" fontId="8" fillId="25" borderId="25" xfId="0" applyFont="1" applyFill="1" applyBorder="1" applyAlignment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27" xfId="0" applyFont="1" applyBorder="1" applyAlignment="1" applyProtection="1">
      <alignment horizontal="center" vertical="center" wrapText="1" readingOrder="1"/>
      <protection locked="0"/>
    </xf>
    <xf numFmtId="0" fontId="10" fillId="0" borderId="89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10" fillId="0" borderId="95" xfId="0" applyFont="1" applyBorder="1" applyAlignment="1" applyProtection="1">
      <alignment horizontal="center" vertical="center" wrapText="1"/>
      <protection locked="0"/>
    </xf>
    <xf numFmtId="0" fontId="8" fillId="25" borderId="89" xfId="0" applyFont="1" applyFill="1" applyBorder="1" applyAlignment="1">
      <alignment horizontal="center" vertical="center" wrapText="1"/>
    </xf>
    <xf numFmtId="0" fontId="10" fillId="0" borderId="14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96" xfId="0" applyFont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center" vertical="center" wrapText="1" readingOrder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8" fillId="0" borderId="96" xfId="0" applyFont="1" applyBorder="1" applyAlignment="1" applyProtection="1">
      <alignment horizontal="center" vertical="center" wrapText="1"/>
      <protection locked="0"/>
    </xf>
    <xf numFmtId="0" fontId="8" fillId="25" borderId="90" xfId="0" applyFont="1" applyFill="1" applyBorder="1" applyAlignment="1">
      <alignment horizontal="center" vertical="center" wrapText="1"/>
    </xf>
    <xf numFmtId="0" fontId="8" fillId="0" borderId="16" xfId="0" applyFont="1" applyBorder="1" applyAlignment="1" applyProtection="1">
      <alignment horizontal="left" vertical="center" wrapText="1" readingOrder="1"/>
      <protection locked="0"/>
    </xf>
    <xf numFmtId="0" fontId="8" fillId="0" borderId="17" xfId="0" applyFont="1" applyBorder="1" applyAlignment="1" applyProtection="1">
      <alignment horizontal="center" vertical="center" wrapText="1" readingOrder="1"/>
      <protection locked="0"/>
    </xf>
    <xf numFmtId="0" fontId="8" fillId="0" borderId="16" xfId="0" applyFont="1" applyBorder="1" applyAlignment="1" applyProtection="1">
      <alignment horizontal="center" vertical="center" wrapText="1" readingOrder="1"/>
      <protection locked="0"/>
    </xf>
    <xf numFmtId="0" fontId="8" fillId="0" borderId="93" xfId="0" applyFont="1" applyBorder="1" applyAlignment="1" applyProtection="1">
      <alignment horizontal="center" vertical="center" wrapText="1" readingOrder="1"/>
      <protection locked="0"/>
    </xf>
    <xf numFmtId="0" fontId="8" fillId="25" borderId="17" xfId="0" applyFont="1" applyFill="1" applyBorder="1" applyAlignment="1">
      <alignment horizontal="center" vertical="center" wrapText="1"/>
    </xf>
    <xf numFmtId="0" fontId="8" fillId="25" borderId="15" xfId="0" applyFont="1" applyFill="1" applyBorder="1" applyAlignment="1">
      <alignment horizontal="center" vertical="center" wrapText="1"/>
    </xf>
    <xf numFmtId="0" fontId="8" fillId="25" borderId="97" xfId="0" applyFont="1" applyFill="1" applyBorder="1" applyAlignment="1">
      <alignment horizontal="center" vertical="center" wrapText="1"/>
    </xf>
    <xf numFmtId="0" fontId="8" fillId="25" borderId="93" xfId="0" applyFont="1" applyFill="1" applyBorder="1" applyAlignment="1">
      <alignment horizontal="center" vertical="center" wrapText="1"/>
    </xf>
    <xf numFmtId="0" fontId="10" fillId="0" borderId="12" xfId="0" applyFont="1" applyBorder="1" applyAlignment="1" applyProtection="1">
      <alignment vertical="center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left" vertical="top" wrapText="1" readingOrder="1"/>
      <protection locked="0"/>
    </xf>
    <xf numFmtId="0" fontId="8" fillId="0" borderId="10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left" vertical="center" wrapText="1"/>
      <protection locked="0"/>
    </xf>
    <xf numFmtId="0" fontId="10" fillId="0" borderId="103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10" fillId="0" borderId="6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104" xfId="0" applyFont="1" applyBorder="1" applyAlignment="1" applyProtection="1">
      <alignment horizontal="center" vertical="center" wrapText="1" readingOrder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98" xfId="0" applyFont="1" applyBorder="1" applyAlignment="1" applyProtection="1">
      <alignment horizontal="center" vertical="center" wrapText="1"/>
      <protection locked="0"/>
    </xf>
    <xf numFmtId="0" fontId="8" fillId="25" borderId="27" xfId="0" applyFont="1" applyFill="1" applyBorder="1" applyAlignment="1">
      <alignment horizontal="center" vertical="center" wrapText="1"/>
    </xf>
    <xf numFmtId="0" fontId="8" fillId="0" borderId="21" xfId="0" applyFont="1" applyBorder="1" applyAlignment="1" applyProtection="1">
      <alignment horizontal="left" vertical="top" wrapText="1" readingOrder="1"/>
      <protection locked="0"/>
    </xf>
    <xf numFmtId="0" fontId="8" fillId="0" borderId="22" xfId="0" applyFont="1" applyBorder="1" applyAlignment="1" applyProtection="1">
      <alignment horizontal="center" vertical="center" wrapText="1" readingOrder="1"/>
      <protection locked="0"/>
    </xf>
    <xf numFmtId="0" fontId="8" fillId="0" borderId="23" xfId="0" applyFont="1" applyBorder="1" applyAlignment="1" applyProtection="1">
      <alignment horizontal="center" vertical="center" wrapText="1" readingOrder="1"/>
      <protection locked="0"/>
    </xf>
    <xf numFmtId="0" fontId="8" fillId="0" borderId="105" xfId="0" applyFont="1" applyBorder="1" applyAlignment="1" applyProtection="1">
      <alignment horizontal="center" vertical="center" wrapText="1" readingOrder="1"/>
      <protection locked="0"/>
    </xf>
    <xf numFmtId="0" fontId="8" fillId="25" borderId="22" xfId="0" applyFont="1" applyFill="1" applyBorder="1" applyAlignment="1">
      <alignment horizontal="center" vertical="center" wrapText="1"/>
    </xf>
    <xf numFmtId="0" fontId="8" fillId="25" borderId="24" xfId="0" applyFont="1" applyFill="1" applyBorder="1" applyAlignment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10" fillId="0" borderId="92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0" fontId="10" fillId="0" borderId="4" xfId="0" applyFont="1" applyBorder="1" applyAlignment="1" applyProtection="1">
      <alignment horizontal="center"/>
      <protection locked="0"/>
    </xf>
    <xf numFmtId="0" fontId="10" fillId="0" borderId="101" xfId="0" applyFont="1" applyBorder="1" applyAlignment="1" applyProtection="1">
      <alignment horizontal="center"/>
      <protection locked="0"/>
    </xf>
    <xf numFmtId="0" fontId="10" fillId="0" borderId="106" xfId="0" applyFont="1" applyBorder="1" applyAlignment="1" applyProtection="1">
      <alignment horizontal="center" vertical="center" wrapText="1" readingOrder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99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>
      <alignment horizontal="left" vertical="center" wrapText="1" readingOrder="1"/>
    </xf>
    <xf numFmtId="0" fontId="8" fillId="0" borderId="8" xfId="0" applyFont="1" applyBorder="1" applyAlignment="1" applyProtection="1">
      <alignment horizontal="center"/>
      <protection locked="0"/>
    </xf>
    <xf numFmtId="0" fontId="8" fillId="0" borderId="7" xfId="0" applyFont="1" applyBorder="1" applyAlignment="1" applyProtection="1">
      <alignment horizontal="center"/>
      <protection locked="0"/>
    </xf>
    <xf numFmtId="0" fontId="8" fillId="0" borderId="107" xfId="0" applyFont="1" applyBorder="1" applyAlignment="1" applyProtection="1">
      <alignment horizontal="center"/>
      <protection locked="0"/>
    </xf>
    <xf numFmtId="0" fontId="8" fillId="22" borderId="8" xfId="0" applyFont="1" applyFill="1" applyBorder="1" applyAlignment="1">
      <alignment horizontal="center"/>
    </xf>
    <xf numFmtId="0" fontId="8" fillId="22" borderId="100" xfId="0" applyFont="1" applyFill="1" applyBorder="1" applyAlignment="1">
      <alignment horizontal="center"/>
    </xf>
    <xf numFmtId="0" fontId="8" fillId="22" borderId="91" xfId="0" applyFont="1" applyFill="1" applyBorder="1" applyAlignment="1">
      <alignment horizont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22" borderId="39" xfId="0" applyFont="1" applyFill="1" applyBorder="1" applyAlignment="1">
      <alignment horizontal="center"/>
    </xf>
    <xf numFmtId="0" fontId="10" fillId="0" borderId="30" xfId="0" applyFont="1" applyBorder="1" applyAlignment="1" applyProtection="1">
      <alignment horizontal="center"/>
      <protection locked="0"/>
    </xf>
    <xf numFmtId="0" fontId="10" fillId="0" borderId="42" xfId="0" applyFont="1" applyBorder="1" applyAlignment="1" applyProtection="1">
      <alignment horizontal="center"/>
      <protection locked="0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43" xfId="0" applyFont="1" applyBorder="1" applyAlignment="1" applyProtection="1">
      <alignment horizontal="center"/>
      <protection locked="0"/>
    </xf>
    <xf numFmtId="0" fontId="8" fillId="22" borderId="20" xfId="0" applyFont="1" applyFill="1" applyBorder="1" applyAlignment="1">
      <alignment horizontal="center"/>
    </xf>
    <xf numFmtId="0" fontId="8" fillId="22" borderId="26" xfId="0" applyFont="1" applyFill="1" applyBorder="1" applyAlignment="1">
      <alignment horizontal="center"/>
    </xf>
    <xf numFmtId="0" fontId="10" fillId="0" borderId="41" xfId="0" applyFont="1" applyBorder="1" applyAlignment="1" applyProtection="1">
      <alignment horizontal="center"/>
      <protection locked="0"/>
    </xf>
    <xf numFmtId="0" fontId="10" fillId="0" borderId="32" xfId="0" applyFont="1" applyBorder="1" applyAlignment="1" applyProtection="1">
      <alignment horizontal="center"/>
      <protection locked="0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/>
      <protection locked="0"/>
    </xf>
    <xf numFmtId="0" fontId="10" fillId="0" borderId="44" xfId="0" applyFont="1" applyBorder="1" applyAlignment="1" applyProtection="1">
      <alignment horizontal="center"/>
      <protection locked="0"/>
    </xf>
    <xf numFmtId="0" fontId="8" fillId="22" borderId="20" xfId="0" applyFont="1" applyFill="1" applyBorder="1" applyAlignment="1">
      <alignment horizontal="center" wrapText="1"/>
    </xf>
    <xf numFmtId="0" fontId="10" fillId="22" borderId="20" xfId="0" applyFont="1" applyFill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9" xfId="0" applyFont="1" applyBorder="1" applyAlignment="1">
      <alignment horizontal="left"/>
    </xf>
    <xf numFmtId="0" fontId="28" fillId="0" borderId="47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8" fillId="0" borderId="1" xfId="0" applyFont="1" applyBorder="1" applyAlignment="1">
      <alignment horizontal="left"/>
    </xf>
    <xf numFmtId="0" fontId="28" fillId="24" borderId="1" xfId="0" applyFont="1" applyFill="1" applyBorder="1" applyAlignment="1" applyProtection="1">
      <alignment horizontal="center"/>
      <protection hidden="1"/>
    </xf>
    <xf numFmtId="0" fontId="29" fillId="24" borderId="1" xfId="0" applyFont="1" applyFill="1" applyBorder="1" applyAlignment="1" applyProtection="1">
      <alignment horizontal="center"/>
      <protection hidden="1"/>
    </xf>
    <xf numFmtId="0" fontId="27" fillId="24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1" fillId="0" borderId="1" xfId="0" applyFont="1" applyBorder="1"/>
    <xf numFmtId="0" fontId="31" fillId="0" borderId="37" xfId="0" applyFont="1" applyBorder="1" applyAlignment="1">
      <alignment horizontal="center" vertical="top"/>
    </xf>
    <xf numFmtId="0" fontId="21" fillId="0" borderId="37" xfId="0" applyFont="1" applyBorder="1" applyAlignment="1">
      <alignment horizontal="left" vertical="top" wrapText="1"/>
    </xf>
    <xf numFmtId="0" fontId="31" fillId="0" borderId="29" xfId="0" applyFont="1" applyBorder="1" applyAlignment="1">
      <alignment horizontal="center" vertical="top"/>
    </xf>
    <xf numFmtId="0" fontId="21" fillId="0" borderId="29" xfId="0" applyFont="1" applyBorder="1" applyAlignment="1">
      <alignment horizontal="left" vertical="top" wrapText="1"/>
    </xf>
    <xf numFmtId="0" fontId="21" fillId="0" borderId="0" xfId="0" applyFont="1" applyAlignment="1">
      <alignment horizontal="right" vertical="top"/>
    </xf>
    <xf numFmtId="0" fontId="32" fillId="0" borderId="87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left" vertical="center" wrapText="1"/>
    </xf>
    <xf numFmtId="0" fontId="22" fillId="0" borderId="86" xfId="0" applyFont="1" applyBorder="1" applyAlignment="1" applyProtection="1">
      <alignment horizontal="center" vertical="center" wrapText="1"/>
      <protection locked="0"/>
    </xf>
    <xf numFmtId="0" fontId="22" fillId="0" borderId="29" xfId="0" applyFont="1" applyBorder="1" applyAlignment="1" applyProtection="1">
      <alignment horizontal="center" vertical="center" wrapText="1"/>
      <protection locked="0"/>
    </xf>
    <xf numFmtId="165" fontId="24" fillId="20" borderId="68" xfId="1" applyNumberFormat="1" applyFont="1" applyFill="1" applyBorder="1" applyAlignment="1">
      <alignment horizontal="center" vertical="center"/>
    </xf>
    <xf numFmtId="165" fontId="21" fillId="22" borderId="138" xfId="1" applyNumberFormat="1" applyFont="1" applyFill="1" applyBorder="1" applyAlignment="1">
      <alignment horizontal="center" vertical="center"/>
    </xf>
    <xf numFmtId="165" fontId="21" fillId="22" borderId="43" xfId="1" applyNumberFormat="1" applyFont="1" applyFill="1" applyBorder="1" applyAlignment="1">
      <alignment horizontal="center" vertical="center"/>
    </xf>
    <xf numFmtId="0" fontId="24" fillId="17" borderId="139" xfId="0" applyFont="1" applyFill="1" applyBorder="1" applyAlignment="1">
      <alignment horizontal="center" vertical="center" wrapText="1"/>
    </xf>
    <xf numFmtId="0" fontId="24" fillId="17" borderId="140" xfId="0" applyFont="1" applyFill="1" applyBorder="1" applyAlignment="1">
      <alignment horizontal="center" vertical="center" wrapText="1"/>
    </xf>
    <xf numFmtId="0" fontId="21" fillId="17" borderId="86" xfId="0" applyFont="1" applyFill="1" applyBorder="1" applyAlignment="1">
      <alignment horizontal="center" vertical="center" wrapText="1"/>
    </xf>
    <xf numFmtId="0" fontId="28" fillId="0" borderId="86" xfId="0" applyFont="1" applyBorder="1" applyAlignment="1">
      <alignment horizontal="center"/>
    </xf>
    <xf numFmtId="0" fontId="28" fillId="0" borderId="143" xfId="0" applyFont="1" applyBorder="1" applyAlignment="1">
      <alignment horizontal="center"/>
    </xf>
    <xf numFmtId="0" fontId="36" fillId="0" borderId="29" xfId="0" applyFont="1" applyBorder="1" applyAlignment="1">
      <alignment horizontal="left" vertical="top" wrapText="1"/>
    </xf>
    <xf numFmtId="0" fontId="8" fillId="22" borderId="48" xfId="0" applyFont="1" applyFill="1" applyBorder="1" applyAlignment="1" applyProtection="1">
      <alignment horizontal="center" vertical="center"/>
      <protection hidden="1"/>
    </xf>
    <xf numFmtId="164" fontId="8" fillId="22" borderId="48" xfId="1" applyNumberFormat="1" applyFont="1" applyFill="1" applyBorder="1" applyAlignment="1">
      <alignment horizontal="center" vertical="center"/>
    </xf>
    <xf numFmtId="0" fontId="10" fillId="0" borderId="47" xfId="0" applyFont="1" applyBorder="1" applyAlignment="1" applyProtection="1">
      <alignment horizontal="left" vertical="center" wrapText="1" readingOrder="1"/>
      <protection locked="0"/>
    </xf>
    <xf numFmtId="0" fontId="10" fillId="0" borderId="2" xfId="0" applyFont="1" applyBorder="1" applyAlignment="1" applyProtection="1">
      <alignment horizontal="left" vertical="center" wrapText="1" readingOrder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8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horizontal="center" vertical="center" wrapText="1" readingOrder="1"/>
      <protection locked="0"/>
    </xf>
    <xf numFmtId="0" fontId="8" fillId="0" borderId="36" xfId="0" applyFont="1" applyBorder="1" applyAlignment="1" applyProtection="1">
      <alignment horizontal="center" vertical="center" wrapText="1" readingOrder="1"/>
      <protection locked="0"/>
    </xf>
    <xf numFmtId="0" fontId="10" fillId="0" borderId="144" xfId="0" applyFont="1" applyBorder="1" applyAlignment="1" applyProtection="1">
      <alignment horizontal="center" vertical="center" wrapText="1" readingOrder="1"/>
      <protection locked="0"/>
    </xf>
    <xf numFmtId="0" fontId="10" fillId="0" borderId="92" xfId="0" applyFont="1" applyBorder="1" applyAlignment="1" applyProtection="1">
      <alignment horizontal="center" vertical="center" wrapText="1" readingOrder="1"/>
      <protection locked="0"/>
    </xf>
    <xf numFmtId="0" fontId="10" fillId="0" borderId="145" xfId="0" applyFont="1" applyBorder="1" applyAlignment="1" applyProtection="1">
      <alignment horizontal="center" vertical="center" wrapText="1" readingOrder="1"/>
      <protection locked="0"/>
    </xf>
    <xf numFmtId="0" fontId="10" fillId="0" borderId="96" xfId="0" applyFont="1" applyBorder="1" applyAlignment="1" applyProtection="1">
      <alignment horizontal="center" vertical="center" wrapText="1" readingOrder="1"/>
      <protection locked="0"/>
    </xf>
    <xf numFmtId="0" fontId="10" fillId="0" borderId="146" xfId="0" applyFont="1" applyBorder="1" applyAlignment="1" applyProtection="1">
      <alignment horizontal="center" vertical="center" wrapText="1" readingOrder="1"/>
      <protection locked="0"/>
    </xf>
    <xf numFmtId="0" fontId="10" fillId="0" borderId="147" xfId="0" applyFont="1" applyBorder="1" applyAlignment="1" applyProtection="1">
      <alignment horizontal="center" vertical="center" wrapText="1" readingOrder="1"/>
      <protection locked="0"/>
    </xf>
    <xf numFmtId="0" fontId="20" fillId="3" borderId="47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 readingOrder="1"/>
    </xf>
    <xf numFmtId="0" fontId="20" fillId="5" borderId="2" xfId="0" applyFont="1" applyFill="1" applyBorder="1" applyAlignment="1">
      <alignment horizontal="center" vertical="center" wrapText="1" readingOrder="1"/>
    </xf>
    <xf numFmtId="0" fontId="20" fillId="6" borderId="2" xfId="0" applyFont="1" applyFill="1" applyBorder="1" applyAlignment="1">
      <alignment horizontal="center" vertical="center" wrapText="1" readingOrder="1"/>
    </xf>
    <xf numFmtId="0" fontId="20" fillId="7" borderId="2" xfId="0" applyFont="1" applyFill="1" applyBorder="1" applyAlignment="1">
      <alignment horizontal="center" vertical="center" wrapText="1" readingOrder="1"/>
    </xf>
    <xf numFmtId="0" fontId="34" fillId="26" borderId="29" xfId="0" applyFont="1" applyFill="1" applyBorder="1" applyAlignment="1">
      <alignment horizontal="center" vertical="center"/>
    </xf>
    <xf numFmtId="0" fontId="22" fillId="26" borderId="29" xfId="0" applyFont="1" applyFill="1" applyBorder="1"/>
    <xf numFmtId="0" fontId="22" fillId="26" borderId="29" xfId="0" applyFont="1" applyFill="1" applyBorder="1" applyAlignment="1">
      <alignment horizontal="left" vertical="center"/>
    </xf>
    <xf numFmtId="0" fontId="34" fillId="8" borderId="29" xfId="0" applyFont="1" applyFill="1" applyBorder="1" applyAlignment="1">
      <alignment horizontal="center" vertical="center"/>
    </xf>
    <xf numFmtId="0" fontId="22" fillId="8" borderId="29" xfId="0" applyFont="1" applyFill="1" applyBorder="1"/>
    <xf numFmtId="0" fontId="22" fillId="8" borderId="29" xfId="0" applyFont="1" applyFill="1" applyBorder="1" applyAlignment="1">
      <alignment horizontal="left" vertical="center"/>
    </xf>
    <xf numFmtId="0" fontId="34" fillId="27" borderId="29" xfId="0" applyFont="1" applyFill="1" applyBorder="1" applyAlignment="1">
      <alignment horizontal="center" vertical="center"/>
    </xf>
    <xf numFmtId="0" fontId="22" fillId="27" borderId="29" xfId="0" applyFont="1" applyFill="1" applyBorder="1"/>
    <xf numFmtId="0" fontId="22" fillId="27" borderId="29" xfId="0" applyFont="1" applyFill="1" applyBorder="1" applyAlignment="1">
      <alignment horizontal="left" vertical="center"/>
    </xf>
    <xf numFmtId="0" fontId="34" fillId="8" borderId="34" xfId="0" applyFont="1" applyFill="1" applyBorder="1" applyAlignment="1">
      <alignment horizontal="center" vertical="center"/>
    </xf>
    <xf numFmtId="0" fontId="22" fillId="8" borderId="34" xfId="0" applyFont="1" applyFill="1" applyBorder="1"/>
    <xf numFmtId="0" fontId="22" fillId="8" borderId="34" xfId="0" applyFont="1" applyFill="1" applyBorder="1" applyAlignment="1">
      <alignment horizontal="left" vertical="center"/>
    </xf>
    <xf numFmtId="0" fontId="34" fillId="26" borderId="148" xfId="0" applyFont="1" applyFill="1" applyBorder="1" applyAlignment="1">
      <alignment horizontal="center" vertical="center"/>
    </xf>
    <xf numFmtId="0" fontId="22" fillId="26" borderId="148" xfId="0" applyFont="1" applyFill="1" applyBorder="1"/>
    <xf numFmtId="0" fontId="22" fillId="26" borderId="148" xfId="0" applyFont="1" applyFill="1" applyBorder="1" applyAlignment="1">
      <alignment horizontal="left" vertical="center"/>
    </xf>
    <xf numFmtId="0" fontId="34" fillId="27" borderId="34" xfId="0" applyFont="1" applyFill="1" applyBorder="1" applyAlignment="1">
      <alignment horizontal="center" vertical="center"/>
    </xf>
    <xf numFmtId="0" fontId="22" fillId="27" borderId="34" xfId="0" applyFont="1" applyFill="1" applyBorder="1"/>
    <xf numFmtId="0" fontId="22" fillId="27" borderId="34" xfId="0" applyFont="1" applyFill="1" applyBorder="1" applyAlignment="1">
      <alignment horizontal="left" vertical="center"/>
    </xf>
    <xf numFmtId="0" fontId="34" fillId="8" borderId="148" xfId="0" applyFont="1" applyFill="1" applyBorder="1" applyAlignment="1">
      <alignment horizontal="center" vertical="center"/>
    </xf>
    <xf numFmtId="0" fontId="22" fillId="8" borderId="148" xfId="0" applyFont="1" applyFill="1" applyBorder="1"/>
    <xf numFmtId="0" fontId="22" fillId="8" borderId="148" xfId="0" applyFont="1" applyFill="1" applyBorder="1" applyAlignment="1">
      <alignment horizontal="left" vertical="center"/>
    </xf>
    <xf numFmtId="0" fontId="34" fillId="27" borderId="148" xfId="0" applyFont="1" applyFill="1" applyBorder="1" applyAlignment="1">
      <alignment horizontal="center" vertical="center"/>
    </xf>
    <xf numFmtId="0" fontId="22" fillId="27" borderId="148" xfId="0" applyFont="1" applyFill="1" applyBorder="1"/>
    <xf numFmtId="0" fontId="22" fillId="27" borderId="148" xfId="0" applyFont="1" applyFill="1" applyBorder="1" applyAlignment="1">
      <alignment horizontal="left" vertical="center"/>
    </xf>
    <xf numFmtId="0" fontId="22" fillId="27" borderId="149" xfId="0" applyFont="1" applyFill="1" applyBorder="1" applyAlignment="1">
      <alignment horizontal="left" vertical="center"/>
    </xf>
    <xf numFmtId="0" fontId="22" fillId="0" borderId="38" xfId="0" applyFont="1" applyBorder="1" applyAlignment="1" applyProtection="1">
      <alignment horizontal="center" vertical="center" wrapText="1"/>
      <protection locked="0"/>
    </xf>
    <xf numFmtId="0" fontId="22" fillId="0" borderId="88" xfId="0" applyFont="1" applyBorder="1" applyAlignment="1" applyProtection="1">
      <alignment horizontal="center" vertical="center" wrapText="1"/>
      <protection locked="0"/>
    </xf>
    <xf numFmtId="0" fontId="32" fillId="21" borderId="33" xfId="0" applyFont="1" applyFill="1" applyBorder="1" applyAlignment="1">
      <alignment horizontal="center" vertical="center" wrapText="1"/>
    </xf>
    <xf numFmtId="0" fontId="32" fillId="21" borderId="62" xfId="0" applyFont="1" applyFill="1" applyBorder="1" applyAlignment="1">
      <alignment horizontal="center" vertical="center" wrapText="1"/>
    </xf>
    <xf numFmtId="0" fontId="32" fillId="21" borderId="25" xfId="0" applyFont="1" applyFill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left" vertical="center"/>
    </xf>
    <xf numFmtId="0" fontId="22" fillId="0" borderId="20" xfId="0" applyFont="1" applyBorder="1" applyAlignment="1">
      <alignment horizontal="left" vertical="center"/>
    </xf>
    <xf numFmtId="0" fontId="22" fillId="0" borderId="33" xfId="0" applyFont="1" applyBorder="1" applyAlignment="1">
      <alignment horizontal="left" vertical="center"/>
    </xf>
    <xf numFmtId="0" fontId="22" fillId="0" borderId="59" xfId="0" applyFont="1" applyBorder="1" applyAlignment="1" applyProtection="1">
      <alignment horizontal="left" vertical="center"/>
      <protection locked="0"/>
    </xf>
    <xf numFmtId="0" fontId="22" fillId="0" borderId="60" xfId="0" applyFont="1" applyBorder="1" applyAlignment="1" applyProtection="1">
      <alignment horizontal="left" vertical="center"/>
      <protection locked="0"/>
    </xf>
    <xf numFmtId="0" fontId="22" fillId="0" borderId="64" xfId="0" applyFont="1" applyBorder="1" applyAlignment="1" applyProtection="1">
      <alignment horizontal="left" vertical="center"/>
      <protection locked="0"/>
    </xf>
    <xf numFmtId="0" fontId="18" fillId="16" borderId="33" xfId="0" applyFont="1" applyFill="1" applyBorder="1" applyAlignment="1">
      <alignment horizontal="center" vertical="center"/>
    </xf>
    <xf numFmtId="0" fontId="18" fillId="16" borderId="62" xfId="0" applyFont="1" applyFill="1" applyBorder="1" applyAlignment="1">
      <alignment horizontal="center" vertical="center"/>
    </xf>
    <xf numFmtId="0" fontId="18" fillId="16" borderId="25" xfId="0" applyFont="1" applyFill="1" applyBorder="1" applyAlignment="1">
      <alignment horizontal="center" vertical="center"/>
    </xf>
    <xf numFmtId="0" fontId="8" fillId="22" borderId="20" xfId="0" applyFont="1" applyFill="1" applyBorder="1" applyAlignment="1">
      <alignment horizontal="center" vertical="center" wrapText="1"/>
    </xf>
    <xf numFmtId="0" fontId="27" fillId="23" borderId="48" xfId="0" applyFont="1" applyFill="1" applyBorder="1" applyAlignment="1">
      <alignment horizontal="center"/>
    </xf>
    <xf numFmtId="0" fontId="11" fillId="10" borderId="75" xfId="0" applyFont="1" applyFill="1" applyBorder="1" applyAlignment="1">
      <alignment horizontal="center" vertical="center"/>
    </xf>
    <xf numFmtId="0" fontId="11" fillId="10" borderId="76" xfId="0" applyFont="1" applyFill="1" applyBorder="1" applyAlignment="1">
      <alignment horizontal="center" vertical="center"/>
    </xf>
    <xf numFmtId="0" fontId="11" fillId="10" borderId="26" xfId="0" applyFont="1" applyFill="1" applyBorder="1" applyAlignment="1">
      <alignment horizontal="center" vertical="center"/>
    </xf>
    <xf numFmtId="0" fontId="11" fillId="9" borderId="39" xfId="0" applyFont="1" applyFill="1" applyBorder="1" applyAlignment="1">
      <alignment horizontal="center" vertical="center"/>
    </xf>
    <xf numFmtId="0" fontId="11" fillId="9" borderId="65" xfId="0" applyFont="1" applyFill="1" applyBorder="1" applyAlignment="1">
      <alignment horizontal="center" vertical="center"/>
    </xf>
    <xf numFmtId="0" fontId="11" fillId="9" borderId="66" xfId="0" applyFont="1" applyFill="1" applyBorder="1" applyAlignment="1">
      <alignment horizontal="center" vertical="center"/>
    </xf>
    <xf numFmtId="0" fontId="15" fillId="12" borderId="49" xfId="0" applyFont="1" applyFill="1" applyBorder="1" applyAlignment="1">
      <alignment horizontal="center" vertical="center" wrapText="1"/>
    </xf>
    <xf numFmtId="0" fontId="15" fillId="12" borderId="55" xfId="0" applyFont="1" applyFill="1" applyBorder="1" applyAlignment="1">
      <alignment horizontal="center" vertical="center" wrapText="1"/>
    </xf>
    <xf numFmtId="0" fontId="15" fillId="12" borderId="50" xfId="0" applyFont="1" applyFill="1" applyBorder="1" applyAlignment="1">
      <alignment horizontal="center" vertical="center" wrapText="1"/>
    </xf>
    <xf numFmtId="0" fontId="4" fillId="12" borderId="48" xfId="0" applyFont="1" applyFill="1" applyBorder="1" applyAlignment="1">
      <alignment horizontal="center" vertical="center" wrapText="1"/>
    </xf>
    <xf numFmtId="0" fontId="4" fillId="12" borderId="54" xfId="0" applyFont="1" applyFill="1" applyBorder="1" applyAlignment="1">
      <alignment horizontal="center" vertical="center" wrapText="1"/>
    </xf>
    <xf numFmtId="0" fontId="16" fillId="14" borderId="0" xfId="0" applyFont="1" applyFill="1" applyAlignment="1">
      <alignment horizontal="center" vertical="center" wrapText="1"/>
    </xf>
    <xf numFmtId="0" fontId="16" fillId="14" borderId="53" xfId="0" applyFont="1" applyFill="1" applyBorder="1" applyAlignment="1">
      <alignment horizontal="center" vertical="center" wrapText="1"/>
    </xf>
    <xf numFmtId="0" fontId="2" fillId="12" borderId="48" xfId="0" applyFont="1" applyFill="1" applyBorder="1" applyAlignment="1">
      <alignment horizontal="center" vertical="center" wrapText="1"/>
    </xf>
    <xf numFmtId="0" fontId="15" fillId="12" borderId="48" xfId="0" applyFont="1" applyFill="1" applyBorder="1" applyAlignment="1">
      <alignment horizontal="center" vertical="center" wrapText="1"/>
    </xf>
    <xf numFmtId="0" fontId="12" fillId="15" borderId="33" xfId="0" applyFont="1" applyFill="1" applyBorder="1" applyAlignment="1">
      <alignment horizontal="center" vertical="center"/>
    </xf>
    <xf numFmtId="0" fontId="12" fillId="15" borderId="62" xfId="0" applyFont="1" applyFill="1" applyBorder="1" applyAlignment="1">
      <alignment horizontal="center" vertical="center"/>
    </xf>
    <xf numFmtId="0" fontId="8" fillId="16" borderId="48" xfId="0" applyFont="1" applyFill="1" applyBorder="1" applyAlignment="1">
      <alignment horizontal="center" vertical="center" wrapText="1"/>
    </xf>
    <xf numFmtId="0" fontId="24" fillId="20" borderId="39" xfId="0" applyFont="1" applyFill="1" applyBorder="1" applyAlignment="1">
      <alignment horizontal="center" vertical="center"/>
    </xf>
    <xf numFmtId="0" fontId="24" fillId="20" borderId="65" xfId="0" applyFont="1" applyFill="1" applyBorder="1" applyAlignment="1">
      <alignment horizontal="center" vertical="center"/>
    </xf>
    <xf numFmtId="0" fontId="24" fillId="20" borderId="66" xfId="0" applyFont="1" applyFill="1" applyBorder="1" applyAlignment="1">
      <alignment horizontal="center" vertical="center"/>
    </xf>
    <xf numFmtId="0" fontId="24" fillId="11" borderId="57" xfId="0" applyFont="1" applyFill="1" applyBorder="1" applyAlignment="1">
      <alignment horizontal="center" vertical="center" wrapText="1"/>
    </xf>
    <xf numFmtId="0" fontId="24" fillId="11" borderId="83" xfId="0" applyFont="1" applyFill="1" applyBorder="1" applyAlignment="1">
      <alignment horizontal="center" vertical="center" wrapText="1"/>
    </xf>
    <xf numFmtId="0" fontId="27" fillId="18" borderId="48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44" fontId="21" fillId="11" borderId="75" xfId="1" applyFont="1" applyFill="1" applyBorder="1" applyAlignment="1">
      <alignment horizontal="center" vertical="center"/>
    </xf>
    <xf numFmtId="44" fontId="21" fillId="11" borderId="76" xfId="1" applyFont="1" applyFill="1" applyBorder="1" applyAlignment="1">
      <alignment horizontal="center" vertical="center"/>
    </xf>
    <xf numFmtId="44" fontId="21" fillId="11" borderId="26" xfId="1" applyFont="1" applyFill="1" applyBorder="1" applyAlignment="1">
      <alignment horizontal="center" vertical="center"/>
    </xf>
    <xf numFmtId="0" fontId="8" fillId="16" borderId="135" xfId="0" applyFont="1" applyFill="1" applyBorder="1" applyAlignment="1">
      <alignment horizontal="center" vertical="center" wrapText="1"/>
    </xf>
    <xf numFmtId="0" fontId="8" fillId="16" borderId="55" xfId="0" applyFont="1" applyFill="1" applyBorder="1" applyAlignment="1">
      <alignment horizontal="center" vertical="center" wrapText="1"/>
    </xf>
    <xf numFmtId="0" fontId="24" fillId="22" borderId="54" xfId="0" applyFont="1" applyFill="1" applyBorder="1" applyAlignment="1">
      <alignment horizontal="center" vertical="center"/>
    </xf>
    <xf numFmtId="0" fontId="24" fillId="22" borderId="51" xfId="0" applyFont="1" applyFill="1" applyBorder="1" applyAlignment="1">
      <alignment horizontal="center" vertical="center"/>
    </xf>
    <xf numFmtId="0" fontId="24" fillId="22" borderId="52" xfId="0" applyFont="1" applyFill="1" applyBorder="1" applyAlignment="1">
      <alignment horizontal="center" vertical="center"/>
    </xf>
    <xf numFmtId="0" fontId="8" fillId="20" borderId="33" xfId="0" applyFont="1" applyFill="1" applyBorder="1" applyAlignment="1">
      <alignment horizontal="center" vertical="center"/>
    </xf>
    <xf numFmtId="0" fontId="8" fillId="20" borderId="62" xfId="0" applyFont="1" applyFill="1" applyBorder="1" applyAlignment="1">
      <alignment horizontal="center" vertical="center"/>
    </xf>
    <xf numFmtId="0" fontId="8" fillId="20" borderId="25" xfId="0" applyFont="1" applyFill="1" applyBorder="1" applyAlignment="1">
      <alignment horizontal="center" vertical="center"/>
    </xf>
    <xf numFmtId="0" fontId="8" fillId="16" borderId="50" xfId="0" applyFont="1" applyFill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28" fillId="17" borderId="76" xfId="0" applyFont="1" applyFill="1" applyBorder="1" applyAlignment="1">
      <alignment horizontal="center" vertical="center" wrapText="1"/>
    </xf>
    <xf numFmtId="0" fontId="28" fillId="17" borderId="111" xfId="0" applyFont="1" applyFill="1" applyBorder="1" applyAlignment="1">
      <alignment horizontal="center" vertical="center" wrapText="1"/>
    </xf>
    <xf numFmtId="0" fontId="28" fillId="17" borderId="65" xfId="0" applyFont="1" applyFill="1" applyBorder="1" applyAlignment="1">
      <alignment horizontal="center" vertical="center" wrapText="1"/>
    </xf>
    <xf numFmtId="0" fontId="24" fillId="22" borderId="30" xfId="0" applyFont="1" applyFill="1" applyBorder="1" applyAlignment="1">
      <alignment horizontal="center" vertical="center" wrapText="1"/>
    </xf>
    <xf numFmtId="0" fontId="24" fillId="22" borderId="31" xfId="0" applyFont="1" applyFill="1" applyBorder="1" applyAlignment="1">
      <alignment horizontal="center" vertical="center" wrapText="1"/>
    </xf>
    <xf numFmtId="0" fontId="24" fillId="22" borderId="79" xfId="0" applyFont="1" applyFill="1" applyBorder="1" applyAlignment="1">
      <alignment horizontal="center" vertical="center" wrapText="1"/>
    </xf>
    <xf numFmtId="0" fontId="24" fillId="22" borderId="86" xfId="0" applyFont="1" applyFill="1" applyBorder="1" applyAlignment="1">
      <alignment horizontal="center" vertical="center" wrapText="1"/>
    </xf>
    <xf numFmtId="0" fontId="24" fillId="22" borderId="29" xfId="0" applyFont="1" applyFill="1" applyBorder="1" applyAlignment="1">
      <alignment horizontal="center" vertical="center" wrapText="1"/>
    </xf>
    <xf numFmtId="0" fontId="24" fillId="22" borderId="80" xfId="0" applyFont="1" applyFill="1" applyBorder="1" applyAlignment="1">
      <alignment horizontal="center" vertical="center" wrapText="1"/>
    </xf>
    <xf numFmtId="0" fontId="25" fillId="23" borderId="141" xfId="0" applyFont="1" applyFill="1" applyBorder="1" applyAlignment="1">
      <alignment horizontal="center"/>
    </xf>
    <xf numFmtId="0" fontId="25" fillId="23" borderId="123" xfId="0" applyFont="1" applyFill="1" applyBorder="1" applyAlignment="1">
      <alignment horizontal="center"/>
    </xf>
    <xf numFmtId="0" fontId="26" fillId="16" borderId="123" xfId="0" applyFont="1" applyFill="1" applyBorder="1" applyAlignment="1"/>
    <xf numFmtId="0" fontId="26" fillId="16" borderId="75" xfId="0" applyFont="1" applyFill="1" applyBorder="1" applyAlignment="1"/>
    <xf numFmtId="0" fontId="26" fillId="16" borderId="124" xfId="0" applyFont="1" applyFill="1" applyBorder="1" applyAlignment="1"/>
    <xf numFmtId="0" fontId="27" fillId="19" borderId="142" xfId="0" applyFont="1" applyFill="1" applyBorder="1" applyAlignment="1">
      <alignment horizontal="center" vertical="center" wrapText="1"/>
    </xf>
    <xf numFmtId="0" fontId="27" fillId="19" borderId="125" xfId="0" applyFont="1" applyFill="1" applyBorder="1" applyAlignment="1">
      <alignment horizontal="center" vertical="center" wrapText="1"/>
    </xf>
    <xf numFmtId="0" fontId="27" fillId="19" borderId="120" xfId="0" applyFont="1" applyFill="1" applyBorder="1" applyAlignment="1">
      <alignment horizontal="center" vertical="center" wrapText="1"/>
    </xf>
    <xf numFmtId="0" fontId="27" fillId="17" borderId="56" xfId="0" applyFont="1" applyFill="1" applyBorder="1" applyAlignment="1">
      <alignment horizontal="center" vertical="center" wrapText="1"/>
    </xf>
    <xf numFmtId="0" fontId="27" fillId="17" borderId="82" xfId="0" applyFont="1" applyFill="1" applyBorder="1" applyAlignment="1">
      <alignment horizontal="center" vertical="center" wrapText="1"/>
    </xf>
    <xf numFmtId="0" fontId="27" fillId="17" borderId="136" xfId="0" applyFont="1" applyFill="1" applyBorder="1" applyAlignment="1">
      <alignment horizontal="center" vertical="center" wrapText="1"/>
    </xf>
    <xf numFmtId="0" fontId="27" fillId="17" borderId="137" xfId="0" applyFont="1" applyFill="1" applyBorder="1" applyAlignment="1">
      <alignment horizontal="center" vertical="center" wrapText="1"/>
    </xf>
    <xf numFmtId="0" fontId="27" fillId="17" borderId="87" xfId="0" applyFont="1" applyFill="1" applyBorder="1" applyAlignment="1">
      <alignment horizontal="center" vertical="center" wrapText="1"/>
    </xf>
    <xf numFmtId="0" fontId="28" fillId="17" borderId="111" xfId="0" applyFont="1" applyFill="1" applyBorder="1" applyAlignment="1">
      <alignment horizontal="center" vertical="center"/>
    </xf>
    <xf numFmtId="0" fontId="28" fillId="17" borderId="65" xfId="0" applyFont="1" applyFill="1" applyBorder="1" applyAlignment="1">
      <alignment horizontal="center" vertical="center"/>
    </xf>
    <xf numFmtId="0" fontId="28" fillId="17" borderId="130" xfId="0" applyFont="1" applyFill="1" applyBorder="1" applyAlignment="1">
      <alignment horizontal="center" vertical="center" wrapText="1"/>
    </xf>
    <xf numFmtId="0" fontId="19" fillId="10" borderId="78" xfId="0" applyFont="1" applyFill="1" applyBorder="1" applyAlignment="1">
      <alignment horizontal="left"/>
    </xf>
    <xf numFmtId="0" fontId="19" fillId="10" borderId="0" xfId="0" applyFont="1" applyFill="1" applyAlignment="1">
      <alignment horizontal="left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99CCFF"/>
      <color rgb="FF07F757"/>
      <color rgb="FF44C43A"/>
      <color rgb="FF53CA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8</xdr:col>
      <xdr:colOff>28575</xdr:colOff>
      <xdr:row>4</xdr:row>
      <xdr:rowOff>1</xdr:rowOff>
    </xdr:to>
    <xdr:pic>
      <xdr:nvPicPr>
        <xdr:cNvPr id="6" name="Picture 1964742130">
          <a:extLst>
            <a:ext uri="{FF2B5EF4-FFF2-40B4-BE49-F238E27FC236}">
              <a16:creationId xmlns:a16="http://schemas.microsoft.com/office/drawing/2014/main" id="{4B423DE7-EF39-446D-A92F-343F007F28E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528"/>
        <a:stretch/>
      </xdr:blipFill>
      <xdr:spPr>
        <a:xfrm>
          <a:off x="0" y="1"/>
          <a:ext cx="6715125" cy="762000"/>
        </a:xfrm>
        <a:prstGeom prst="rect">
          <a:avLst/>
        </a:prstGeom>
      </xdr:spPr>
    </xdr:pic>
    <xdr:clientData/>
  </xdr:twoCellAnchor>
  <xdr:twoCellAnchor editAs="oneCell">
    <xdr:from>
      <xdr:col>5</xdr:col>
      <xdr:colOff>485775</xdr:colOff>
      <xdr:row>1</xdr:row>
      <xdr:rowOff>19051</xdr:rowOff>
    </xdr:from>
    <xdr:to>
      <xdr:col>7</xdr:col>
      <xdr:colOff>409575</xdr:colOff>
      <xdr:row>2</xdr:row>
      <xdr:rowOff>152400</xdr:rowOff>
    </xdr:to>
    <xdr:pic>
      <xdr:nvPicPr>
        <xdr:cNvPr id="7" name="Immagine 6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127AD233-29C7-41EF-8B96-24156CE51B4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3975" y="209551"/>
          <a:ext cx="1371600" cy="323849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10583</xdr:colOff>
      <xdr:row>4</xdr:row>
      <xdr:rowOff>169333</xdr:rowOff>
    </xdr:to>
    <xdr:pic>
      <xdr:nvPicPr>
        <xdr:cNvPr id="6" name="Picture 1964742130">
          <a:extLst>
            <a:ext uri="{FF2B5EF4-FFF2-40B4-BE49-F238E27FC236}">
              <a16:creationId xmlns:a16="http://schemas.microsoft.com/office/drawing/2014/main" id="{5CE7221F-9BCA-4B34-BF6E-13916CA7E75D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528"/>
        <a:stretch/>
      </xdr:blipFill>
      <xdr:spPr>
        <a:xfrm>
          <a:off x="0" y="0"/>
          <a:ext cx="9556750" cy="931333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285749</xdr:colOff>
      <xdr:row>1</xdr:row>
      <xdr:rowOff>42334</xdr:rowOff>
    </xdr:from>
    <xdr:to>
      <xdr:col>17</xdr:col>
      <xdr:colOff>137582</xdr:colOff>
      <xdr:row>3</xdr:row>
      <xdr:rowOff>74084</xdr:rowOff>
    </xdr:to>
    <xdr:pic>
      <xdr:nvPicPr>
        <xdr:cNvPr id="7" name="Immagine 6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D9F0784A-D5D7-44D3-90F1-1F9137BB1D5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49" y="232834"/>
          <a:ext cx="1852083" cy="41275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8433287</xdr:colOff>
      <xdr:row>3</xdr:row>
      <xdr:rowOff>14654</xdr:rowOff>
    </xdr:to>
    <xdr:pic>
      <xdr:nvPicPr>
        <xdr:cNvPr id="6" name="Picture 1964742130">
          <a:extLst>
            <a:ext uri="{FF2B5EF4-FFF2-40B4-BE49-F238E27FC236}">
              <a16:creationId xmlns:a16="http://schemas.microsoft.com/office/drawing/2014/main" id="{F794BEA2-57F9-4B33-A19F-748B5710142D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528"/>
        <a:stretch/>
      </xdr:blipFill>
      <xdr:spPr>
        <a:xfrm>
          <a:off x="0" y="1"/>
          <a:ext cx="9026768" cy="805961"/>
        </a:xfrm>
        <a:prstGeom prst="rect">
          <a:avLst/>
        </a:prstGeom>
      </xdr:spPr>
    </xdr:pic>
    <xdr:clientData/>
  </xdr:twoCellAnchor>
  <xdr:twoCellAnchor editAs="oneCell">
    <xdr:from>
      <xdr:col>1</xdr:col>
      <xdr:colOff>6535615</xdr:colOff>
      <xdr:row>0</xdr:row>
      <xdr:rowOff>219809</xdr:rowOff>
    </xdr:from>
    <xdr:to>
      <xdr:col>1</xdr:col>
      <xdr:colOff>7907215</xdr:colOff>
      <xdr:row>2</xdr:row>
      <xdr:rowOff>16120</xdr:rowOff>
    </xdr:to>
    <xdr:pic>
      <xdr:nvPicPr>
        <xdr:cNvPr id="7" name="Immagine 6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755EDE79-F4A9-403A-BA20-37BAC0D8FCD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9096" y="219809"/>
          <a:ext cx="1371600" cy="323849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10</xdr:col>
      <xdr:colOff>559593</xdr:colOff>
      <xdr:row>4</xdr:row>
      <xdr:rowOff>190500</xdr:rowOff>
    </xdr:to>
    <xdr:pic>
      <xdr:nvPicPr>
        <xdr:cNvPr id="6" name="Picture 1964742130">
          <a:extLst>
            <a:ext uri="{FF2B5EF4-FFF2-40B4-BE49-F238E27FC236}">
              <a16:creationId xmlns:a16="http://schemas.microsoft.com/office/drawing/2014/main" id="{15ED4D27-97B8-4280-92AA-CAF51E10FCC3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528"/>
        <a:stretch/>
      </xdr:blipFill>
      <xdr:spPr>
        <a:xfrm>
          <a:off x="0" y="1"/>
          <a:ext cx="10894218" cy="1000124"/>
        </a:xfrm>
        <a:prstGeom prst="rect">
          <a:avLst/>
        </a:prstGeom>
      </xdr:spPr>
    </xdr:pic>
    <xdr:clientData/>
  </xdr:twoCellAnchor>
  <xdr:twoCellAnchor editAs="oneCell">
    <xdr:from>
      <xdr:col>6</xdr:col>
      <xdr:colOff>226218</xdr:colOff>
      <xdr:row>1</xdr:row>
      <xdr:rowOff>95251</xdr:rowOff>
    </xdr:from>
    <xdr:to>
      <xdr:col>10</xdr:col>
      <xdr:colOff>95249</xdr:colOff>
      <xdr:row>3</xdr:row>
      <xdr:rowOff>119062</xdr:rowOff>
    </xdr:to>
    <xdr:pic>
      <xdr:nvPicPr>
        <xdr:cNvPr id="7" name="Immagine 6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E7A764FA-C7F0-4D05-BE13-11FBC8BBE3C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4843" y="297657"/>
          <a:ext cx="2155031" cy="42862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9525</xdr:colOff>
      <xdr:row>4</xdr:row>
      <xdr:rowOff>123825</xdr:rowOff>
    </xdr:to>
    <xdr:pic>
      <xdr:nvPicPr>
        <xdr:cNvPr id="7" name="Picture 1964742130">
          <a:extLst>
            <a:ext uri="{FF2B5EF4-FFF2-40B4-BE49-F238E27FC236}">
              <a16:creationId xmlns:a16="http://schemas.microsoft.com/office/drawing/2014/main" id="{F7A5760E-2631-48E1-AA71-6FADF990192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528"/>
        <a:stretch/>
      </xdr:blipFill>
      <xdr:spPr>
        <a:xfrm>
          <a:off x="0" y="0"/>
          <a:ext cx="9296400" cy="885825"/>
        </a:xfrm>
        <a:prstGeom prst="rect">
          <a:avLst/>
        </a:prstGeom>
      </xdr:spPr>
    </xdr:pic>
    <xdr:clientData/>
  </xdr:twoCellAnchor>
  <xdr:twoCellAnchor editAs="oneCell">
    <xdr:from>
      <xdr:col>7</xdr:col>
      <xdr:colOff>638174</xdr:colOff>
      <xdr:row>1</xdr:row>
      <xdr:rowOff>76200</xdr:rowOff>
    </xdr:from>
    <xdr:to>
      <xdr:col>9</xdr:col>
      <xdr:colOff>609599</xdr:colOff>
      <xdr:row>3</xdr:row>
      <xdr:rowOff>28575</xdr:rowOff>
    </xdr:to>
    <xdr:pic>
      <xdr:nvPicPr>
        <xdr:cNvPr id="8" name="Immagine 7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E49DC880-3F6D-4FDC-89D1-945DE68AFA7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96124" y="266700"/>
          <a:ext cx="1857375" cy="333375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10</xdr:col>
      <xdr:colOff>19049</xdr:colOff>
      <xdr:row>4</xdr:row>
      <xdr:rowOff>28576</xdr:rowOff>
    </xdr:to>
    <xdr:pic>
      <xdr:nvPicPr>
        <xdr:cNvPr id="6" name="Picture 1964742130">
          <a:extLst>
            <a:ext uri="{FF2B5EF4-FFF2-40B4-BE49-F238E27FC236}">
              <a16:creationId xmlns:a16="http://schemas.microsoft.com/office/drawing/2014/main" id="{DD091895-15BC-4ADB-A95B-11A806BEA935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528"/>
        <a:stretch/>
      </xdr:blipFill>
      <xdr:spPr>
        <a:xfrm>
          <a:off x="0" y="1"/>
          <a:ext cx="9305924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857250</xdr:colOff>
      <xdr:row>1</xdr:row>
      <xdr:rowOff>9525</xdr:rowOff>
    </xdr:from>
    <xdr:to>
      <xdr:col>9</xdr:col>
      <xdr:colOff>533400</xdr:colOff>
      <xdr:row>3</xdr:row>
      <xdr:rowOff>635</xdr:rowOff>
    </xdr:to>
    <xdr:pic>
      <xdr:nvPicPr>
        <xdr:cNvPr id="7" name="Immagine 6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342BC38D-4F71-4D72-8374-C190E5AFB42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5200" y="200025"/>
          <a:ext cx="1562100" cy="37211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9</xdr:col>
      <xdr:colOff>933450</xdr:colOff>
      <xdr:row>4</xdr:row>
      <xdr:rowOff>19051</xdr:rowOff>
    </xdr:to>
    <xdr:pic>
      <xdr:nvPicPr>
        <xdr:cNvPr id="6" name="Picture 1964742130">
          <a:extLst>
            <a:ext uri="{FF2B5EF4-FFF2-40B4-BE49-F238E27FC236}">
              <a16:creationId xmlns:a16="http://schemas.microsoft.com/office/drawing/2014/main" id="{336BC4FD-A0B6-4F69-AEA7-E227F48B79C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528"/>
        <a:stretch/>
      </xdr:blipFill>
      <xdr:spPr>
        <a:xfrm>
          <a:off x="0" y="1"/>
          <a:ext cx="9277350" cy="781050"/>
        </a:xfrm>
        <a:prstGeom prst="rect">
          <a:avLst/>
        </a:prstGeom>
      </xdr:spPr>
    </xdr:pic>
    <xdr:clientData/>
  </xdr:twoCellAnchor>
  <xdr:twoCellAnchor editAs="oneCell">
    <xdr:from>
      <xdr:col>7</xdr:col>
      <xdr:colOff>790575</xdr:colOff>
      <xdr:row>1</xdr:row>
      <xdr:rowOff>9526</xdr:rowOff>
    </xdr:from>
    <xdr:to>
      <xdr:col>9</xdr:col>
      <xdr:colOff>466725</xdr:colOff>
      <xdr:row>3</xdr:row>
      <xdr:rowOff>636</xdr:rowOff>
    </xdr:to>
    <xdr:pic>
      <xdr:nvPicPr>
        <xdr:cNvPr id="8" name="Immagine 7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8807E46C-3C05-4235-A431-8DC63ADD675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8525" y="200026"/>
          <a:ext cx="1562100" cy="37211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9525</xdr:colOff>
      <xdr:row>4</xdr:row>
      <xdr:rowOff>34436</xdr:rowOff>
    </xdr:to>
    <xdr:pic>
      <xdr:nvPicPr>
        <xdr:cNvPr id="4" name="Picture 1964742130">
          <a:extLst>
            <a:ext uri="{FF2B5EF4-FFF2-40B4-BE49-F238E27FC236}">
              <a16:creationId xmlns:a16="http://schemas.microsoft.com/office/drawing/2014/main" id="{C4274CEC-592F-4000-8166-43D04BF1118D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528"/>
        <a:stretch/>
      </xdr:blipFill>
      <xdr:spPr>
        <a:xfrm>
          <a:off x="0" y="0"/>
          <a:ext cx="9944100" cy="805961"/>
        </a:xfrm>
        <a:prstGeom prst="rect">
          <a:avLst/>
        </a:prstGeom>
      </xdr:spPr>
    </xdr:pic>
    <xdr:clientData/>
  </xdr:twoCellAnchor>
  <xdr:twoCellAnchor editAs="oneCell">
    <xdr:from>
      <xdr:col>7</xdr:col>
      <xdr:colOff>704850</xdr:colOff>
      <xdr:row>1</xdr:row>
      <xdr:rowOff>19050</xdr:rowOff>
    </xdr:from>
    <xdr:to>
      <xdr:col>9</xdr:col>
      <xdr:colOff>381000</xdr:colOff>
      <xdr:row>3</xdr:row>
      <xdr:rowOff>10160</xdr:rowOff>
    </xdr:to>
    <xdr:pic>
      <xdr:nvPicPr>
        <xdr:cNvPr id="5" name="Immagine 4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F5F8B445-1E1B-4392-9594-032C434C408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0" y="209550"/>
          <a:ext cx="1562100" cy="37211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25643</xdr:colOff>
      <xdr:row>4</xdr:row>
      <xdr:rowOff>34436</xdr:rowOff>
    </xdr:to>
    <xdr:pic>
      <xdr:nvPicPr>
        <xdr:cNvPr id="5" name="Picture 1964742130">
          <a:extLst>
            <a:ext uri="{FF2B5EF4-FFF2-40B4-BE49-F238E27FC236}">
              <a16:creationId xmlns:a16="http://schemas.microsoft.com/office/drawing/2014/main" id="{438D0749-DE6D-4B40-BDAB-B7466CF61AD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528"/>
        <a:stretch/>
      </xdr:blipFill>
      <xdr:spPr>
        <a:xfrm>
          <a:off x="0" y="0"/>
          <a:ext cx="9026768" cy="805961"/>
        </a:xfrm>
        <a:prstGeom prst="rect">
          <a:avLst/>
        </a:prstGeom>
      </xdr:spPr>
    </xdr:pic>
    <xdr:clientData/>
  </xdr:twoCellAnchor>
  <xdr:twoCellAnchor editAs="oneCell">
    <xdr:from>
      <xdr:col>6</xdr:col>
      <xdr:colOff>914400</xdr:colOff>
      <xdr:row>1</xdr:row>
      <xdr:rowOff>19050</xdr:rowOff>
    </xdr:from>
    <xdr:to>
      <xdr:col>8</xdr:col>
      <xdr:colOff>590550</xdr:colOff>
      <xdr:row>3</xdr:row>
      <xdr:rowOff>10160</xdr:rowOff>
    </xdr:to>
    <xdr:pic>
      <xdr:nvPicPr>
        <xdr:cNvPr id="6" name="Immagine 5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1D180ED0-8504-4F6E-BE1B-C14FEDC13A5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86600" y="209550"/>
          <a:ext cx="1562100" cy="37211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11</xdr:col>
      <xdr:colOff>726281</xdr:colOff>
      <xdr:row>4</xdr:row>
      <xdr:rowOff>11907</xdr:rowOff>
    </xdr:to>
    <xdr:pic>
      <xdr:nvPicPr>
        <xdr:cNvPr id="7" name="Picture 1964742130">
          <a:extLst>
            <a:ext uri="{FF2B5EF4-FFF2-40B4-BE49-F238E27FC236}">
              <a16:creationId xmlns:a16="http://schemas.microsoft.com/office/drawing/2014/main" id="{B9519A68-B322-4B15-A199-7A1811E9379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1528"/>
        <a:stretch/>
      </xdr:blipFill>
      <xdr:spPr>
        <a:xfrm>
          <a:off x="0" y="1"/>
          <a:ext cx="9703594" cy="773906"/>
        </a:xfrm>
        <a:prstGeom prst="rect">
          <a:avLst/>
        </a:prstGeom>
      </xdr:spPr>
    </xdr:pic>
    <xdr:clientData/>
  </xdr:twoCellAnchor>
  <xdr:twoCellAnchor editAs="oneCell">
    <xdr:from>
      <xdr:col>9</xdr:col>
      <xdr:colOff>464344</xdr:colOff>
      <xdr:row>0</xdr:row>
      <xdr:rowOff>178595</xdr:rowOff>
    </xdr:from>
    <xdr:to>
      <xdr:col>11</xdr:col>
      <xdr:colOff>216694</xdr:colOff>
      <xdr:row>2</xdr:row>
      <xdr:rowOff>169705</xdr:rowOff>
    </xdr:to>
    <xdr:pic>
      <xdr:nvPicPr>
        <xdr:cNvPr id="8" name="Immagine 7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82F98043-CE06-48C4-810F-6FABF368C86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31907" y="178595"/>
          <a:ext cx="1562100" cy="37211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5:H16"/>
  <sheetViews>
    <sheetView workbookViewId="0">
      <selection activeCell="I23" sqref="I23"/>
    </sheetView>
  </sheetViews>
  <sheetFormatPr defaultColWidth="8.85546875" defaultRowHeight="15" customHeight="1" x14ac:dyDescent="0.25"/>
  <cols>
    <col min="1" max="1" width="13.42578125" style="88" customWidth="1"/>
    <col min="2" max="2" width="8.85546875" style="88"/>
    <col min="3" max="3" width="13.85546875" style="88" customWidth="1"/>
    <col min="4" max="4" width="22.140625" style="88" customWidth="1"/>
    <col min="5" max="5" width="11.42578125" style="88" customWidth="1"/>
    <col min="6" max="6" width="12.85546875" style="88" customWidth="1"/>
    <col min="7" max="16384" width="8.85546875" style="88"/>
  </cols>
  <sheetData>
    <row r="5" spans="1:8" ht="15" customHeight="1" x14ac:dyDescent="0.25">
      <c r="A5" s="450" t="s">
        <v>0</v>
      </c>
      <c r="B5" s="451"/>
      <c r="C5" s="451"/>
      <c r="D5" s="451"/>
      <c r="E5" s="451"/>
      <c r="F5" s="451"/>
      <c r="G5" s="451"/>
      <c r="H5" s="452"/>
    </row>
    <row r="6" spans="1:8" s="89" customFormat="1" x14ac:dyDescent="0.25">
      <c r="A6" s="444" t="s">
        <v>1</v>
      </c>
      <c r="B6" s="445"/>
      <c r="C6" s="446"/>
      <c r="D6" s="447" t="s">
        <v>2</v>
      </c>
      <c r="E6" s="448"/>
      <c r="F6" s="448"/>
      <c r="G6" s="448"/>
      <c r="H6" s="449"/>
    </row>
    <row r="7" spans="1:8" s="89" customFormat="1" x14ac:dyDescent="0.25">
      <c r="A7" s="444" t="s">
        <v>3</v>
      </c>
      <c r="B7" s="445"/>
      <c r="C7" s="446"/>
      <c r="D7" s="447" t="s">
        <v>4</v>
      </c>
      <c r="E7" s="448"/>
      <c r="F7" s="448"/>
      <c r="G7" s="448"/>
      <c r="H7" s="449"/>
    </row>
    <row r="8" spans="1:8" s="89" customFormat="1" x14ac:dyDescent="0.25">
      <c r="A8" s="444" t="s">
        <v>5</v>
      </c>
      <c r="B8" s="445"/>
      <c r="C8" s="446"/>
      <c r="D8" s="447"/>
      <c r="E8" s="448"/>
      <c r="F8" s="448"/>
      <c r="G8" s="448"/>
      <c r="H8" s="449"/>
    </row>
    <row r="9" spans="1:8" ht="15" customHeight="1" x14ac:dyDescent="0.25">
      <c r="A9" s="113"/>
      <c r="B9" s="113"/>
      <c r="C9" s="113"/>
      <c r="D9" s="113"/>
      <c r="E9" s="113"/>
      <c r="F9" s="113"/>
      <c r="G9" s="113"/>
      <c r="H9" s="113"/>
    </row>
    <row r="10" spans="1:8" ht="15" customHeight="1" x14ac:dyDescent="0.25">
      <c r="A10" s="113"/>
      <c r="B10" s="113"/>
      <c r="C10" s="113"/>
      <c r="D10" s="113"/>
      <c r="E10" s="113"/>
      <c r="F10" s="113"/>
      <c r="G10" s="113"/>
      <c r="H10" s="113"/>
    </row>
    <row r="11" spans="1:8" x14ac:dyDescent="0.25">
      <c r="A11" s="439" t="s">
        <v>6</v>
      </c>
      <c r="B11" s="440"/>
      <c r="C11" s="440"/>
      <c r="D11" s="440"/>
      <c r="E11" s="440"/>
      <c r="F11" s="441"/>
      <c r="G11" s="113"/>
      <c r="H11" s="113"/>
    </row>
    <row r="12" spans="1:8" ht="30" x14ac:dyDescent="0.25">
      <c r="A12" s="378" t="s">
        <v>7</v>
      </c>
      <c r="B12" s="379" t="s">
        <v>8</v>
      </c>
      <c r="C12" s="379" t="s">
        <v>9</v>
      </c>
      <c r="D12" s="380" t="s">
        <v>10</v>
      </c>
      <c r="E12" s="442" t="s">
        <v>11</v>
      </c>
      <c r="F12" s="443"/>
      <c r="G12" s="113"/>
      <c r="H12" s="113"/>
    </row>
    <row r="13" spans="1:8" ht="16.149999999999999" customHeight="1" x14ac:dyDescent="0.25">
      <c r="A13" s="381" t="s">
        <v>12</v>
      </c>
      <c r="B13" s="382"/>
      <c r="C13" s="382"/>
      <c r="D13" s="382" t="s">
        <v>13</v>
      </c>
      <c r="E13" s="437"/>
      <c r="F13" s="438"/>
      <c r="G13" s="113"/>
      <c r="H13" s="113"/>
    </row>
    <row r="14" spans="1:8" ht="16.149999999999999" customHeight="1" x14ac:dyDescent="0.25">
      <c r="A14" s="381" t="s">
        <v>14</v>
      </c>
      <c r="B14" s="382"/>
      <c r="C14" s="382"/>
      <c r="D14" s="382" t="s">
        <v>13</v>
      </c>
      <c r="E14" s="437"/>
      <c r="F14" s="438"/>
      <c r="G14" s="113"/>
      <c r="H14" s="113"/>
    </row>
    <row r="15" spans="1:8" ht="16.149999999999999" customHeight="1" x14ac:dyDescent="0.25">
      <c r="A15" s="381" t="s">
        <v>15</v>
      </c>
      <c r="B15" s="382"/>
      <c r="C15" s="382"/>
      <c r="D15" s="382" t="s">
        <v>13</v>
      </c>
      <c r="E15" s="437"/>
      <c r="F15" s="438"/>
      <c r="G15" s="113"/>
      <c r="H15" s="113"/>
    </row>
    <row r="16" spans="1:8" ht="15" customHeight="1" x14ac:dyDescent="0.25">
      <c r="A16" s="113"/>
      <c r="B16" s="113"/>
      <c r="C16" s="113"/>
      <c r="D16" s="113"/>
      <c r="E16" s="113"/>
      <c r="F16" s="113"/>
      <c r="G16" s="113"/>
      <c r="H16" s="113"/>
    </row>
  </sheetData>
  <mergeCells count="12">
    <mergeCell ref="A8:C8"/>
    <mergeCell ref="D8:H8"/>
    <mergeCell ref="A5:H5"/>
    <mergeCell ref="A6:C6"/>
    <mergeCell ref="D6:H6"/>
    <mergeCell ref="A7:C7"/>
    <mergeCell ref="D7:H7"/>
    <mergeCell ref="E13:F13"/>
    <mergeCell ref="A11:F11"/>
    <mergeCell ref="E14:F14"/>
    <mergeCell ref="E15:F15"/>
    <mergeCell ref="E12:F12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6"/>
  <dimension ref="A5:T16"/>
  <sheetViews>
    <sheetView zoomScale="80" zoomScaleNormal="80" workbookViewId="0">
      <selection activeCell="N27" sqref="N27"/>
    </sheetView>
  </sheetViews>
  <sheetFormatPr defaultColWidth="8.85546875" defaultRowHeight="15" x14ac:dyDescent="0.25"/>
  <cols>
    <col min="1" max="1" width="6.140625" style="87" customWidth="1"/>
    <col min="2" max="2" width="26" style="87" customWidth="1"/>
    <col min="3" max="3" width="13.28515625" style="87" customWidth="1"/>
    <col min="4" max="5" width="8.85546875" style="87"/>
    <col min="6" max="6" width="12.42578125" style="87" bestFit="1" customWidth="1"/>
    <col min="7" max="7" width="8.85546875" style="87"/>
    <col min="8" max="8" width="7.85546875" style="87" customWidth="1"/>
    <col min="9" max="10" width="15" style="87" customWidth="1"/>
    <col min="11" max="11" width="12.140625" style="87" customWidth="1"/>
    <col min="12" max="14" width="11.140625" style="87" customWidth="1"/>
    <col min="15" max="16" width="15.85546875" style="87" customWidth="1"/>
    <col min="17" max="18" width="13.140625" style="87" customWidth="1"/>
    <col min="19" max="19" width="17.140625" style="87" customWidth="1"/>
    <col min="20" max="16384" width="8.85546875" style="87"/>
  </cols>
  <sheetData>
    <row r="5" spans="1:20" s="119" customFormat="1" ht="18.75" x14ac:dyDescent="0.3">
      <c r="A5" s="496" t="s">
        <v>106</v>
      </c>
      <c r="B5" s="497"/>
      <c r="C5" s="498"/>
      <c r="D5" s="502" t="s">
        <v>107</v>
      </c>
      <c r="E5" s="503"/>
      <c r="F5" s="504"/>
      <c r="G5" s="504"/>
      <c r="H5" s="504"/>
      <c r="I5" s="504"/>
      <c r="J5" s="504"/>
      <c r="K5" s="504"/>
      <c r="L5" s="504"/>
      <c r="M5" s="504"/>
      <c r="N5" s="504"/>
      <c r="O5" s="504"/>
      <c r="P5" s="504"/>
      <c r="Q5" s="505"/>
      <c r="R5" s="505"/>
      <c r="S5" s="506"/>
      <c r="T5" s="118"/>
    </row>
    <row r="6" spans="1:20" s="119" customFormat="1" ht="50.65" customHeight="1" x14ac:dyDescent="0.25">
      <c r="A6" s="499"/>
      <c r="B6" s="500"/>
      <c r="C6" s="501"/>
      <c r="D6" s="507" t="s">
        <v>108</v>
      </c>
      <c r="E6" s="508"/>
      <c r="F6" s="509"/>
      <c r="G6" s="510" t="s">
        <v>109</v>
      </c>
      <c r="H6" s="511"/>
      <c r="I6" s="512" t="s">
        <v>110</v>
      </c>
      <c r="J6" s="513"/>
      <c r="K6" s="514" t="s">
        <v>66</v>
      </c>
      <c r="L6" s="511"/>
      <c r="M6" s="514" t="s">
        <v>67</v>
      </c>
      <c r="N6" s="511"/>
      <c r="O6" s="515" t="s">
        <v>111</v>
      </c>
      <c r="P6" s="517" t="s">
        <v>112</v>
      </c>
      <c r="Q6" s="493" t="s">
        <v>113</v>
      </c>
      <c r="R6" s="493" t="s">
        <v>114</v>
      </c>
      <c r="S6" s="494" t="s">
        <v>115</v>
      </c>
    </row>
    <row r="7" spans="1:20" s="119" customFormat="1" ht="47.25" customHeight="1" x14ac:dyDescent="0.25">
      <c r="A7" s="388"/>
      <c r="B7" s="120" t="s">
        <v>8</v>
      </c>
      <c r="C7" s="121" t="s">
        <v>116</v>
      </c>
      <c r="D7" s="124" t="s">
        <v>49</v>
      </c>
      <c r="E7" s="122" t="s">
        <v>50</v>
      </c>
      <c r="F7" s="123" t="s">
        <v>117</v>
      </c>
      <c r="G7" s="124" t="s">
        <v>49</v>
      </c>
      <c r="H7" s="125" t="s">
        <v>50</v>
      </c>
      <c r="I7" s="126" t="s">
        <v>49</v>
      </c>
      <c r="J7" s="127" t="s">
        <v>50</v>
      </c>
      <c r="K7" s="124" t="s">
        <v>49</v>
      </c>
      <c r="L7" s="125" t="s">
        <v>50</v>
      </c>
      <c r="M7" s="124" t="s">
        <v>49</v>
      </c>
      <c r="N7" s="125" t="s">
        <v>50</v>
      </c>
      <c r="O7" s="516"/>
      <c r="P7" s="495"/>
      <c r="Q7" s="494"/>
      <c r="R7" s="494"/>
      <c r="S7" s="495"/>
    </row>
    <row r="8" spans="1:20" s="119" customFormat="1" ht="16.899999999999999" customHeight="1" x14ac:dyDescent="0.25">
      <c r="A8" s="389">
        <v>1</v>
      </c>
      <c r="B8" s="128" t="s">
        <v>59</v>
      </c>
      <c r="C8" s="129"/>
      <c r="D8" s="130"/>
      <c r="E8" s="131"/>
      <c r="F8" s="132"/>
      <c r="G8" s="133">
        <f>15%*D8</f>
        <v>0</v>
      </c>
      <c r="H8" s="132">
        <f>15%*E8</f>
        <v>0</v>
      </c>
      <c r="I8" s="130"/>
      <c r="J8" s="134"/>
      <c r="K8" s="130"/>
      <c r="L8" s="135"/>
      <c r="M8" s="130"/>
      <c r="N8" s="135"/>
      <c r="O8" s="136">
        <f t="shared" ref="O8:O13" si="0">SUM(F8:N8)</f>
        <v>0</v>
      </c>
      <c r="P8" s="136" t="str">
        <f>IF(O8 &lt;=70%*$O$14, "OK", "NO")</f>
        <v>OK</v>
      </c>
      <c r="Q8" s="137" t="str">
        <f>IF(SUM(D8,G8,I8,K8,M8)&lt;=70%*O8,"OK","NO")</f>
        <v>OK</v>
      </c>
      <c r="R8" s="137" t="str">
        <f>IF(SUM(E8,H8,J8,L8,N8)&gt;=30%*O8,"OK","NO")</f>
        <v>OK</v>
      </c>
      <c r="S8" s="136"/>
    </row>
    <row r="9" spans="1:20" s="119" customFormat="1" ht="16.899999999999999" customHeight="1" x14ac:dyDescent="0.25">
      <c r="A9" s="389">
        <v>2</v>
      </c>
      <c r="B9" s="128" t="s">
        <v>31</v>
      </c>
      <c r="C9" s="129"/>
      <c r="D9" s="130"/>
      <c r="E9" s="131"/>
      <c r="F9" s="132"/>
      <c r="G9" s="133">
        <f t="shared" ref="G9:H13" si="1">15%*D9</f>
        <v>0</v>
      </c>
      <c r="H9" s="132">
        <f>15%*E9</f>
        <v>0</v>
      </c>
      <c r="I9" s="138"/>
      <c r="J9" s="134"/>
      <c r="K9" s="130"/>
      <c r="L9" s="135"/>
      <c r="M9" s="130"/>
      <c r="N9" s="135"/>
      <c r="O9" s="136">
        <f t="shared" si="0"/>
        <v>0</v>
      </c>
      <c r="P9" s="136" t="str">
        <f t="shared" ref="P9:P13" si="2">IF(O9 &lt;=70%*$O$14, "OK", "NO")</f>
        <v>OK</v>
      </c>
      <c r="Q9" s="137" t="str">
        <f t="shared" ref="Q9:Q13" si="3">IF(SUM(D9,G9,I9,K9,M9)&lt;=70%*O9,"OK","NO")</f>
        <v>OK</v>
      </c>
      <c r="R9" s="137" t="str">
        <f t="shared" ref="R9:R13" si="4">IF(SUM(E9,H9,J9,L9,N9)&gt;=30%*O9,"OK","NO")</f>
        <v>OK</v>
      </c>
      <c r="S9" s="136"/>
    </row>
    <row r="10" spans="1:20" s="119" customFormat="1" ht="16.899999999999999" customHeight="1" x14ac:dyDescent="0.25">
      <c r="A10" s="389">
        <v>3</v>
      </c>
      <c r="B10" s="128" t="s">
        <v>60</v>
      </c>
      <c r="C10" s="129"/>
      <c r="D10" s="139"/>
      <c r="E10" s="140"/>
      <c r="F10" s="132"/>
      <c r="G10" s="133">
        <f t="shared" si="1"/>
        <v>0</v>
      </c>
      <c r="H10" s="132">
        <f t="shared" si="1"/>
        <v>0</v>
      </c>
      <c r="I10" s="138"/>
      <c r="J10" s="134"/>
      <c r="K10" s="130"/>
      <c r="L10" s="135"/>
      <c r="M10" s="130"/>
      <c r="N10" s="135"/>
      <c r="O10" s="136">
        <f t="shared" si="0"/>
        <v>0</v>
      </c>
      <c r="P10" s="136" t="str">
        <f t="shared" si="2"/>
        <v>OK</v>
      </c>
      <c r="Q10" s="137" t="str">
        <f t="shared" si="3"/>
        <v>OK</v>
      </c>
      <c r="R10" s="137" t="str">
        <f t="shared" si="4"/>
        <v>OK</v>
      </c>
      <c r="S10" s="136"/>
    </row>
    <row r="11" spans="1:20" s="119" customFormat="1" ht="16.899999999999999" customHeight="1" x14ac:dyDescent="0.25">
      <c r="A11" s="389">
        <v>4</v>
      </c>
      <c r="B11" s="128" t="s">
        <v>32</v>
      </c>
      <c r="C11" s="129"/>
      <c r="D11" s="139"/>
      <c r="E11" s="140"/>
      <c r="F11" s="132"/>
      <c r="G11" s="133">
        <f t="shared" si="1"/>
        <v>0</v>
      </c>
      <c r="H11" s="132">
        <f t="shared" si="1"/>
        <v>0</v>
      </c>
      <c r="I11" s="130"/>
      <c r="J11" s="134"/>
      <c r="K11" s="130"/>
      <c r="L11" s="135"/>
      <c r="M11" s="130"/>
      <c r="N11" s="135"/>
      <c r="O11" s="136">
        <f t="shared" si="0"/>
        <v>0</v>
      </c>
      <c r="P11" s="136" t="str">
        <f t="shared" si="2"/>
        <v>OK</v>
      </c>
      <c r="Q11" s="137" t="str">
        <f t="shared" si="3"/>
        <v>OK</v>
      </c>
      <c r="R11" s="137" t="str">
        <f t="shared" si="4"/>
        <v>OK</v>
      </c>
      <c r="S11" s="136"/>
    </row>
    <row r="12" spans="1:20" s="119" customFormat="1" ht="16.899999999999999" customHeight="1" x14ac:dyDescent="0.25">
      <c r="A12" s="389">
        <v>5</v>
      </c>
      <c r="B12" s="128" t="s">
        <v>61</v>
      </c>
      <c r="C12" s="129"/>
      <c r="D12" s="130"/>
      <c r="E12" s="131"/>
      <c r="F12" s="132"/>
      <c r="G12" s="133">
        <f t="shared" si="1"/>
        <v>0</v>
      </c>
      <c r="H12" s="132">
        <f t="shared" si="1"/>
        <v>0</v>
      </c>
      <c r="I12" s="141"/>
      <c r="J12" s="134"/>
      <c r="K12" s="130"/>
      <c r="L12" s="135"/>
      <c r="M12" s="130"/>
      <c r="N12" s="135"/>
      <c r="O12" s="136">
        <f t="shared" si="0"/>
        <v>0</v>
      </c>
      <c r="P12" s="136" t="str">
        <f t="shared" si="2"/>
        <v>OK</v>
      </c>
      <c r="Q12" s="137" t="str">
        <f t="shared" si="3"/>
        <v>OK</v>
      </c>
      <c r="R12" s="137" t="str">
        <f t="shared" si="4"/>
        <v>OK</v>
      </c>
      <c r="S12" s="136"/>
    </row>
    <row r="13" spans="1:20" s="119" customFormat="1" ht="16.899999999999999" customHeight="1" x14ac:dyDescent="0.25">
      <c r="A13" s="390">
        <v>6</v>
      </c>
      <c r="B13" s="142" t="s">
        <v>33</v>
      </c>
      <c r="C13" s="143"/>
      <c r="D13" s="144"/>
      <c r="E13" s="145"/>
      <c r="F13" s="132"/>
      <c r="G13" s="147">
        <f t="shared" si="1"/>
        <v>0</v>
      </c>
      <c r="H13" s="146">
        <f t="shared" si="1"/>
        <v>0</v>
      </c>
      <c r="I13" s="144"/>
      <c r="J13" s="148"/>
      <c r="K13" s="144"/>
      <c r="L13" s="149"/>
      <c r="M13" s="144"/>
      <c r="N13" s="149"/>
      <c r="O13" s="150">
        <f t="shared" si="0"/>
        <v>0</v>
      </c>
      <c r="P13" s="136" t="str">
        <f t="shared" si="2"/>
        <v>OK</v>
      </c>
      <c r="Q13" s="137" t="str">
        <f t="shared" si="3"/>
        <v>OK</v>
      </c>
      <c r="R13" s="137" t="str">
        <f t="shared" si="4"/>
        <v>OK</v>
      </c>
      <c r="S13" s="136"/>
    </row>
    <row r="14" spans="1:20" s="119" customFormat="1" ht="16.149999999999999" customHeight="1" x14ac:dyDescent="0.25">
      <c r="D14" s="151"/>
      <c r="E14" s="152"/>
      <c r="F14" s="153">
        <f>SUM(F8:F13)</f>
        <v>0</v>
      </c>
      <c r="G14" s="154">
        <f>SUM(G8:G13)</f>
        <v>0</v>
      </c>
      <c r="H14" s="153">
        <f>SUM(H8:H13)</f>
        <v>0</v>
      </c>
      <c r="I14" s="155">
        <f>SUM(I8:I13)</f>
        <v>0</v>
      </c>
      <c r="J14" s="153"/>
      <c r="K14" s="154"/>
      <c r="L14" s="153"/>
      <c r="M14" s="154"/>
      <c r="N14" s="153"/>
      <c r="O14" s="156">
        <f>SUM(O8:O13)</f>
        <v>0</v>
      </c>
      <c r="P14" s="157"/>
      <c r="Q14" s="157"/>
      <c r="R14" s="157"/>
      <c r="S14" s="158">
        <f>SUM(S8:S13)</f>
        <v>0</v>
      </c>
    </row>
    <row r="15" spans="1:20" s="119" customFormat="1" x14ac:dyDescent="0.25"/>
    <row r="16" spans="1:20" s="119" customFormat="1" x14ac:dyDescent="0.25"/>
  </sheetData>
  <mergeCells count="12">
    <mergeCell ref="R6:R7"/>
    <mergeCell ref="S6:S7"/>
    <mergeCell ref="A5:C6"/>
    <mergeCell ref="D5:S5"/>
    <mergeCell ref="D6:F6"/>
    <mergeCell ref="G6:H6"/>
    <mergeCell ref="I6:J6"/>
    <mergeCell ref="K6:L6"/>
    <mergeCell ref="M6:N6"/>
    <mergeCell ref="O6:O7"/>
    <mergeCell ref="P6:P7"/>
    <mergeCell ref="Q6:Q7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7"/>
  <dimension ref="A6:R34"/>
  <sheetViews>
    <sheetView zoomScale="90" zoomScaleNormal="90" workbookViewId="0">
      <selection activeCell="L14" sqref="L14"/>
    </sheetView>
  </sheetViews>
  <sheetFormatPr defaultColWidth="2.42578125" defaultRowHeight="15" x14ac:dyDescent="0.25"/>
  <cols>
    <col min="1" max="1" width="2.140625" style="90" bestFit="1" customWidth="1"/>
    <col min="2" max="2" width="16.42578125" style="90" bestFit="1" customWidth="1"/>
    <col min="3" max="3" width="10.85546875" style="90" bestFit="1" customWidth="1"/>
    <col min="4" max="4" width="7.42578125" style="90" bestFit="1" customWidth="1"/>
    <col min="5" max="5" width="7.7109375" style="90" bestFit="1" customWidth="1"/>
    <col min="6" max="6" width="7.85546875" style="90" bestFit="1" customWidth="1"/>
    <col min="7" max="7" width="8.28515625" style="90" bestFit="1" customWidth="1"/>
    <col min="8" max="8" width="7.42578125" style="90" bestFit="1" customWidth="1"/>
    <col min="9" max="9" width="7.140625" style="90" bestFit="1" customWidth="1"/>
    <col min="10" max="10" width="8" style="90" bestFit="1" customWidth="1"/>
    <col min="11" max="12" width="7.140625" style="90" bestFit="1" customWidth="1"/>
    <col min="13" max="13" width="7.85546875" style="90" bestFit="1" customWidth="1"/>
    <col min="14" max="14" width="7.140625" style="90" bestFit="1" customWidth="1"/>
    <col min="15" max="15" width="7.85546875" style="90" bestFit="1" customWidth="1"/>
    <col min="16" max="16" width="7.42578125" style="90" bestFit="1" customWidth="1"/>
    <col min="17" max="18" width="7.42578125" style="90" customWidth="1"/>
    <col min="19" max="16384" width="2.42578125" style="90"/>
  </cols>
  <sheetData>
    <row r="6" spans="1:18" x14ac:dyDescent="0.25">
      <c r="A6" s="518" t="s">
        <v>145</v>
      </c>
      <c r="B6" s="518"/>
      <c r="C6" s="518"/>
      <c r="D6" s="519"/>
      <c r="E6" s="519"/>
      <c r="F6" s="519"/>
      <c r="G6" s="519"/>
      <c r="H6" s="519"/>
      <c r="I6" s="519"/>
      <c r="J6" s="519"/>
      <c r="K6" s="519"/>
      <c r="L6" s="519"/>
      <c r="M6" s="519"/>
      <c r="N6" s="519"/>
      <c r="O6" s="519"/>
      <c r="P6" s="519"/>
      <c r="Q6" s="519"/>
      <c r="R6" s="519"/>
    </row>
    <row r="7" spans="1:18" ht="25.5" x14ac:dyDescent="0.25">
      <c r="A7" s="105" t="s">
        <v>118</v>
      </c>
      <c r="B7" s="105" t="s">
        <v>119</v>
      </c>
      <c r="C7" s="106" t="s">
        <v>120</v>
      </c>
      <c r="D7" s="412" t="s">
        <v>121</v>
      </c>
      <c r="E7" s="412" t="s">
        <v>122</v>
      </c>
      <c r="F7" s="412" t="s">
        <v>123</v>
      </c>
      <c r="G7" s="412" t="s">
        <v>124</v>
      </c>
      <c r="H7" s="424" t="s">
        <v>125</v>
      </c>
      <c r="I7" s="421" t="s">
        <v>126</v>
      </c>
      <c r="J7" s="415" t="s">
        <v>127</v>
      </c>
      <c r="K7" s="415" t="s">
        <v>128</v>
      </c>
      <c r="L7" s="415" t="s">
        <v>129</v>
      </c>
      <c r="M7" s="430" t="s">
        <v>130</v>
      </c>
      <c r="N7" s="427" t="s">
        <v>131</v>
      </c>
      <c r="O7" s="418" t="s">
        <v>132</v>
      </c>
      <c r="P7" s="418" t="s">
        <v>133</v>
      </c>
      <c r="Q7" s="418" t="s">
        <v>134</v>
      </c>
      <c r="R7" s="433" t="s">
        <v>135</v>
      </c>
    </row>
    <row r="8" spans="1:18" x14ac:dyDescent="0.25">
      <c r="A8" s="107">
        <v>1</v>
      </c>
      <c r="B8" s="108" t="s">
        <v>136</v>
      </c>
      <c r="C8" s="406"/>
      <c r="D8" s="413"/>
      <c r="E8" s="413"/>
      <c r="F8" s="413"/>
      <c r="G8" s="413"/>
      <c r="H8" s="425"/>
      <c r="I8" s="422"/>
      <c r="J8" s="416"/>
      <c r="K8" s="416"/>
      <c r="L8" s="416"/>
      <c r="M8" s="431"/>
      <c r="N8" s="428"/>
      <c r="O8" s="419"/>
      <c r="P8" s="419"/>
      <c r="Q8" s="419"/>
      <c r="R8" s="434"/>
    </row>
    <row r="9" spans="1:18" x14ac:dyDescent="0.25">
      <c r="A9" s="109"/>
      <c r="B9" s="110" t="s">
        <v>137</v>
      </c>
      <c r="C9" s="407"/>
      <c r="D9" s="414"/>
      <c r="E9" s="414"/>
      <c r="F9" s="414"/>
      <c r="G9" s="414"/>
      <c r="H9" s="426"/>
      <c r="I9" s="423"/>
      <c r="J9" s="417"/>
      <c r="K9" s="417"/>
      <c r="L9" s="417"/>
      <c r="M9" s="432"/>
      <c r="N9" s="429"/>
      <c r="O9" s="420"/>
      <c r="P9" s="420"/>
      <c r="Q9" s="420"/>
      <c r="R9" s="435"/>
    </row>
    <row r="10" spans="1:18" x14ac:dyDescent="0.25">
      <c r="A10" s="109"/>
      <c r="B10" s="110"/>
      <c r="C10" s="407"/>
      <c r="D10" s="414"/>
      <c r="E10" s="414"/>
      <c r="F10" s="414"/>
      <c r="G10" s="414"/>
      <c r="H10" s="426"/>
      <c r="I10" s="423"/>
      <c r="J10" s="417"/>
      <c r="K10" s="417"/>
      <c r="L10" s="417"/>
      <c r="M10" s="432"/>
      <c r="N10" s="429"/>
      <c r="O10" s="420"/>
      <c r="P10" s="420"/>
      <c r="Q10" s="420"/>
      <c r="R10" s="435"/>
    </row>
    <row r="11" spans="1:18" x14ac:dyDescent="0.25">
      <c r="A11" s="109"/>
      <c r="B11" s="110"/>
      <c r="C11" s="407"/>
      <c r="D11" s="414"/>
      <c r="E11" s="414"/>
      <c r="F11" s="414"/>
      <c r="G11" s="414"/>
      <c r="H11" s="426"/>
      <c r="I11" s="423"/>
      <c r="J11" s="417"/>
      <c r="K11" s="417"/>
      <c r="L11" s="417"/>
      <c r="M11" s="432"/>
      <c r="N11" s="429"/>
      <c r="O11" s="420"/>
      <c r="P11" s="420"/>
      <c r="Q11" s="420"/>
      <c r="R11" s="435"/>
    </row>
    <row r="12" spans="1:18" x14ac:dyDescent="0.25">
      <c r="A12" s="111">
        <v>2</v>
      </c>
      <c r="B12" s="111" t="s">
        <v>138</v>
      </c>
      <c r="C12" s="408"/>
      <c r="D12" s="414"/>
      <c r="E12" s="414"/>
      <c r="F12" s="414"/>
      <c r="G12" s="414"/>
      <c r="H12" s="426"/>
      <c r="I12" s="423"/>
      <c r="J12" s="417"/>
      <c r="K12" s="417"/>
      <c r="L12" s="417"/>
      <c r="M12" s="432"/>
      <c r="N12" s="429"/>
      <c r="O12" s="420"/>
      <c r="P12" s="420"/>
      <c r="Q12" s="420"/>
      <c r="R12" s="435"/>
    </row>
    <row r="13" spans="1:18" x14ac:dyDescent="0.25">
      <c r="A13" s="109"/>
      <c r="B13" s="110" t="s">
        <v>139</v>
      </c>
      <c r="C13" s="117"/>
      <c r="D13" s="414"/>
      <c r="E13" s="414"/>
      <c r="F13" s="414"/>
      <c r="G13" s="414"/>
      <c r="H13" s="426"/>
      <c r="I13" s="423"/>
      <c r="J13" s="417"/>
      <c r="K13" s="417"/>
      <c r="L13" s="417"/>
      <c r="M13" s="432"/>
      <c r="N13" s="429"/>
      <c r="O13" s="420"/>
      <c r="P13" s="420"/>
      <c r="Q13" s="420"/>
      <c r="R13" s="435"/>
    </row>
    <row r="14" spans="1:18" x14ac:dyDescent="0.25">
      <c r="A14" s="109"/>
      <c r="B14" s="110"/>
      <c r="C14" s="117"/>
      <c r="D14" s="414"/>
      <c r="E14" s="414"/>
      <c r="F14" s="414"/>
      <c r="G14" s="414"/>
      <c r="H14" s="426"/>
      <c r="I14" s="423"/>
      <c r="J14" s="417"/>
      <c r="K14" s="417"/>
      <c r="L14" s="417"/>
      <c r="M14" s="432"/>
      <c r="N14" s="429"/>
      <c r="O14" s="420"/>
      <c r="P14" s="420"/>
      <c r="Q14" s="420"/>
      <c r="R14" s="435"/>
    </row>
    <row r="15" spans="1:18" x14ac:dyDescent="0.25">
      <c r="A15" s="109"/>
      <c r="B15" s="110"/>
      <c r="C15" s="117"/>
      <c r="D15" s="414"/>
      <c r="E15" s="414"/>
      <c r="F15" s="414"/>
      <c r="G15" s="414"/>
      <c r="H15" s="426"/>
      <c r="I15" s="423"/>
      <c r="J15" s="417"/>
      <c r="K15" s="417"/>
      <c r="L15" s="417"/>
      <c r="M15" s="432"/>
      <c r="N15" s="429"/>
      <c r="O15" s="420"/>
      <c r="P15" s="420"/>
      <c r="Q15" s="420"/>
      <c r="R15" s="435"/>
    </row>
    <row r="16" spans="1:18" x14ac:dyDescent="0.25">
      <c r="A16" s="109"/>
      <c r="B16" s="110"/>
      <c r="C16" s="117"/>
      <c r="D16" s="414"/>
      <c r="E16" s="414"/>
      <c r="F16" s="414"/>
      <c r="G16" s="414"/>
      <c r="H16" s="426"/>
      <c r="I16" s="423"/>
      <c r="J16" s="417"/>
      <c r="K16" s="417"/>
      <c r="L16" s="417"/>
      <c r="M16" s="432"/>
      <c r="N16" s="429"/>
      <c r="O16" s="420"/>
      <c r="P16" s="420"/>
      <c r="Q16" s="420"/>
      <c r="R16" s="435"/>
    </row>
    <row r="17" spans="1:18" x14ac:dyDescent="0.25">
      <c r="A17" s="109"/>
      <c r="B17" s="110"/>
      <c r="C17" s="117"/>
      <c r="D17" s="414"/>
      <c r="E17" s="414"/>
      <c r="F17" s="414"/>
      <c r="G17" s="414"/>
      <c r="H17" s="426"/>
      <c r="I17" s="423"/>
      <c r="J17" s="417"/>
      <c r="K17" s="417"/>
      <c r="L17" s="417"/>
      <c r="M17" s="432"/>
      <c r="N17" s="429"/>
      <c r="O17" s="420"/>
      <c r="P17" s="420"/>
      <c r="Q17" s="420"/>
      <c r="R17" s="435"/>
    </row>
    <row r="18" spans="1:18" x14ac:dyDescent="0.25">
      <c r="A18" s="112">
        <v>3</v>
      </c>
      <c r="B18" s="112" t="s">
        <v>140</v>
      </c>
      <c r="C18" s="409"/>
      <c r="D18" s="414"/>
      <c r="E18" s="414"/>
      <c r="F18" s="414"/>
      <c r="G18" s="414"/>
      <c r="H18" s="426"/>
      <c r="I18" s="423"/>
      <c r="J18" s="417"/>
      <c r="K18" s="417"/>
      <c r="L18" s="417"/>
      <c r="M18" s="432"/>
      <c r="N18" s="429"/>
      <c r="O18" s="420"/>
      <c r="P18" s="420"/>
      <c r="Q18" s="420"/>
      <c r="R18" s="435"/>
    </row>
    <row r="19" spans="1:18" x14ac:dyDescent="0.25">
      <c r="A19" s="109"/>
      <c r="B19" s="110" t="s">
        <v>42</v>
      </c>
      <c r="C19" s="117"/>
      <c r="D19" s="414"/>
      <c r="E19" s="414"/>
      <c r="F19" s="414"/>
      <c r="G19" s="414"/>
      <c r="H19" s="426"/>
      <c r="I19" s="423"/>
      <c r="J19" s="417"/>
      <c r="K19" s="417"/>
      <c r="L19" s="417"/>
      <c r="M19" s="432"/>
      <c r="N19" s="429"/>
      <c r="O19" s="420"/>
      <c r="P19" s="420"/>
      <c r="Q19" s="420"/>
      <c r="R19" s="435"/>
    </row>
    <row r="20" spans="1:18" x14ac:dyDescent="0.25">
      <c r="A20" s="109"/>
      <c r="B20" s="110"/>
      <c r="C20" s="117"/>
      <c r="D20" s="414"/>
      <c r="E20" s="414"/>
      <c r="F20" s="414"/>
      <c r="G20" s="414"/>
      <c r="H20" s="426"/>
      <c r="I20" s="423"/>
      <c r="J20" s="417"/>
      <c r="K20" s="417"/>
      <c r="L20" s="417"/>
      <c r="M20" s="432"/>
      <c r="N20" s="429"/>
      <c r="O20" s="420"/>
      <c r="P20" s="420"/>
      <c r="Q20" s="420"/>
      <c r="R20" s="435"/>
    </row>
    <row r="21" spans="1:18" x14ac:dyDescent="0.25">
      <c r="A21" s="109"/>
      <c r="B21" s="110"/>
      <c r="C21" s="117"/>
      <c r="D21" s="414"/>
      <c r="E21" s="414"/>
      <c r="F21" s="414"/>
      <c r="G21" s="414"/>
      <c r="H21" s="426"/>
      <c r="I21" s="423"/>
      <c r="J21" s="417"/>
      <c r="K21" s="417"/>
      <c r="L21" s="417"/>
      <c r="M21" s="432"/>
      <c r="N21" s="429"/>
      <c r="O21" s="420"/>
      <c r="P21" s="420"/>
      <c r="Q21" s="420"/>
      <c r="R21" s="435"/>
    </row>
    <row r="22" spans="1:18" x14ac:dyDescent="0.25">
      <c r="A22" s="109"/>
      <c r="B22" s="110"/>
      <c r="C22" s="117"/>
      <c r="D22" s="414"/>
      <c r="E22" s="414"/>
      <c r="F22" s="414"/>
      <c r="G22" s="414"/>
      <c r="H22" s="426"/>
      <c r="I22" s="423"/>
      <c r="J22" s="417"/>
      <c r="K22" s="417"/>
      <c r="L22" s="417"/>
      <c r="M22" s="432"/>
      <c r="N22" s="429"/>
      <c r="O22" s="420"/>
      <c r="P22" s="420"/>
      <c r="Q22" s="420"/>
      <c r="R22" s="435"/>
    </row>
    <row r="23" spans="1:18" x14ac:dyDescent="0.25">
      <c r="A23" s="109"/>
      <c r="B23" s="113"/>
      <c r="C23" s="117"/>
      <c r="D23" s="414"/>
      <c r="E23" s="414"/>
      <c r="F23" s="414"/>
      <c r="G23" s="414"/>
      <c r="H23" s="426"/>
      <c r="I23" s="423"/>
      <c r="J23" s="417"/>
      <c r="K23" s="417"/>
      <c r="L23" s="417"/>
      <c r="M23" s="432"/>
      <c r="N23" s="429"/>
      <c r="O23" s="420"/>
      <c r="P23" s="420"/>
      <c r="Q23" s="420"/>
      <c r="R23" s="435"/>
    </row>
    <row r="24" spans="1:18" x14ac:dyDescent="0.25">
      <c r="A24" s="114">
        <v>4</v>
      </c>
      <c r="B24" s="114" t="s">
        <v>141</v>
      </c>
      <c r="C24" s="410"/>
      <c r="D24" s="414"/>
      <c r="E24" s="414"/>
      <c r="F24" s="414"/>
      <c r="G24" s="414"/>
      <c r="H24" s="426"/>
      <c r="I24" s="423"/>
      <c r="J24" s="417"/>
      <c r="K24" s="417"/>
      <c r="L24" s="417"/>
      <c r="M24" s="432"/>
      <c r="N24" s="429"/>
      <c r="O24" s="420"/>
      <c r="P24" s="420"/>
      <c r="Q24" s="420"/>
      <c r="R24" s="435"/>
    </row>
    <row r="25" spans="1:18" x14ac:dyDescent="0.25">
      <c r="A25" s="109"/>
      <c r="B25" s="115" t="s">
        <v>44</v>
      </c>
      <c r="C25" s="117"/>
      <c r="D25" s="414"/>
      <c r="E25" s="414"/>
      <c r="F25" s="414"/>
      <c r="G25" s="414"/>
      <c r="H25" s="426"/>
      <c r="I25" s="423"/>
      <c r="J25" s="417"/>
      <c r="K25" s="417"/>
      <c r="L25" s="417"/>
      <c r="M25" s="432"/>
      <c r="N25" s="429"/>
      <c r="O25" s="420"/>
      <c r="P25" s="420"/>
      <c r="Q25" s="420"/>
      <c r="R25" s="435"/>
    </row>
    <row r="26" spans="1:18" x14ac:dyDescent="0.25">
      <c r="A26" s="109"/>
      <c r="B26" s="115"/>
      <c r="C26" s="117"/>
      <c r="D26" s="414"/>
      <c r="E26" s="414"/>
      <c r="F26" s="414"/>
      <c r="G26" s="414"/>
      <c r="H26" s="426"/>
      <c r="I26" s="423"/>
      <c r="J26" s="417"/>
      <c r="K26" s="417"/>
      <c r="L26" s="417"/>
      <c r="M26" s="432"/>
      <c r="N26" s="429"/>
      <c r="O26" s="420"/>
      <c r="P26" s="420"/>
      <c r="Q26" s="420"/>
      <c r="R26" s="435"/>
    </row>
    <row r="27" spans="1:18" x14ac:dyDescent="0.25">
      <c r="A27" s="109"/>
      <c r="B27" s="110"/>
      <c r="C27" s="407"/>
      <c r="D27" s="414"/>
      <c r="E27" s="414"/>
      <c r="F27" s="414"/>
      <c r="G27" s="414"/>
      <c r="H27" s="426"/>
      <c r="I27" s="423"/>
      <c r="J27" s="417"/>
      <c r="K27" s="417"/>
      <c r="L27" s="417"/>
      <c r="M27" s="432"/>
      <c r="N27" s="429"/>
      <c r="O27" s="420"/>
      <c r="P27" s="420"/>
      <c r="Q27" s="420"/>
      <c r="R27" s="435"/>
    </row>
    <row r="28" spans="1:18" x14ac:dyDescent="0.25">
      <c r="A28" s="109"/>
      <c r="B28" s="110"/>
      <c r="C28" s="117"/>
      <c r="D28" s="414"/>
      <c r="E28" s="414"/>
      <c r="F28" s="414"/>
      <c r="G28" s="414"/>
      <c r="H28" s="426"/>
      <c r="I28" s="423"/>
      <c r="J28" s="417"/>
      <c r="K28" s="417"/>
      <c r="L28" s="417"/>
      <c r="M28" s="432"/>
      <c r="N28" s="429"/>
      <c r="O28" s="420"/>
      <c r="P28" s="420"/>
      <c r="Q28" s="420"/>
      <c r="R28" s="435"/>
    </row>
    <row r="29" spans="1:18" x14ac:dyDescent="0.25">
      <c r="A29" s="109"/>
      <c r="B29" s="110"/>
      <c r="C29" s="117"/>
      <c r="D29" s="414"/>
      <c r="E29" s="414"/>
      <c r="F29" s="414"/>
      <c r="G29" s="414"/>
      <c r="H29" s="426"/>
      <c r="I29" s="423"/>
      <c r="J29" s="417"/>
      <c r="K29" s="417"/>
      <c r="L29" s="417"/>
      <c r="M29" s="432"/>
      <c r="N29" s="429"/>
      <c r="O29" s="419"/>
      <c r="P29" s="420"/>
      <c r="Q29" s="420"/>
      <c r="R29" s="435"/>
    </row>
    <row r="30" spans="1:18" x14ac:dyDescent="0.25">
      <c r="A30" s="116">
        <v>5</v>
      </c>
      <c r="B30" s="116" t="s">
        <v>142</v>
      </c>
      <c r="C30" s="411"/>
      <c r="D30" s="414"/>
      <c r="E30" s="414"/>
      <c r="F30" s="414"/>
      <c r="G30" s="414"/>
      <c r="H30" s="426"/>
      <c r="I30" s="423"/>
      <c r="J30" s="417"/>
      <c r="K30" s="417"/>
      <c r="L30" s="417"/>
      <c r="M30" s="432"/>
      <c r="N30" s="429"/>
      <c r="O30" s="420"/>
      <c r="P30" s="420"/>
      <c r="Q30" s="420"/>
      <c r="R30" s="435"/>
    </row>
    <row r="31" spans="1:18" x14ac:dyDescent="0.25">
      <c r="A31" s="109"/>
      <c r="B31" s="110" t="s">
        <v>46</v>
      </c>
      <c r="C31" s="117"/>
      <c r="D31" s="414"/>
      <c r="E31" s="414"/>
      <c r="F31" s="414"/>
      <c r="G31" s="414"/>
      <c r="H31" s="426"/>
      <c r="I31" s="423"/>
      <c r="J31" s="417"/>
      <c r="K31" s="417"/>
      <c r="L31" s="417"/>
      <c r="M31" s="432"/>
      <c r="N31" s="429"/>
      <c r="O31" s="420"/>
      <c r="P31" s="420"/>
      <c r="Q31" s="420"/>
      <c r="R31" s="435"/>
    </row>
    <row r="32" spans="1:18" x14ac:dyDescent="0.25">
      <c r="A32" s="109"/>
      <c r="B32" s="110"/>
      <c r="C32" s="117"/>
      <c r="D32" s="414"/>
      <c r="E32" s="414"/>
      <c r="F32" s="414"/>
      <c r="G32" s="414"/>
      <c r="H32" s="426"/>
      <c r="I32" s="423"/>
      <c r="J32" s="417"/>
      <c r="K32" s="417"/>
      <c r="L32" s="417"/>
      <c r="M32" s="432"/>
      <c r="N32" s="429"/>
      <c r="O32" s="420"/>
      <c r="P32" s="420"/>
      <c r="Q32" s="420"/>
      <c r="R32" s="435"/>
    </row>
    <row r="33" spans="1:18" x14ac:dyDescent="0.25">
      <c r="A33" s="109"/>
      <c r="B33" s="110"/>
      <c r="C33" s="117"/>
      <c r="D33" s="414"/>
      <c r="E33" s="414"/>
      <c r="F33" s="414"/>
      <c r="G33" s="414"/>
      <c r="H33" s="426"/>
      <c r="I33" s="423"/>
      <c r="J33" s="417"/>
      <c r="K33" s="417"/>
      <c r="L33" s="417"/>
      <c r="M33" s="432"/>
      <c r="N33" s="429"/>
      <c r="O33" s="420"/>
      <c r="P33" s="420"/>
      <c r="Q33" s="420"/>
      <c r="R33" s="435"/>
    </row>
    <row r="34" spans="1:18" x14ac:dyDescent="0.25">
      <c r="A34" s="109"/>
      <c r="B34" s="110"/>
      <c r="C34" s="117"/>
      <c r="D34" s="414"/>
      <c r="E34" s="414"/>
      <c r="F34" s="414"/>
      <c r="G34" s="414"/>
      <c r="H34" s="426"/>
      <c r="I34" s="423"/>
      <c r="J34" s="417"/>
      <c r="K34" s="417"/>
      <c r="L34" s="417"/>
      <c r="M34" s="432"/>
      <c r="N34" s="429"/>
      <c r="O34" s="420"/>
      <c r="P34" s="420"/>
      <c r="Q34" s="420"/>
      <c r="R34" s="436"/>
    </row>
  </sheetData>
  <mergeCells count="1">
    <mergeCell ref="A6:R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4:B38"/>
  <sheetViews>
    <sheetView showGridLines="0" topLeftCell="A7" zoomScale="130" zoomScaleNormal="130" workbookViewId="0">
      <selection activeCell="B2" sqref="B2"/>
    </sheetView>
  </sheetViews>
  <sheetFormatPr defaultRowHeight="21" customHeight="1" x14ac:dyDescent="0.25"/>
  <cols>
    <col min="1" max="1" width="8.85546875" style="86"/>
    <col min="2" max="2" width="126.42578125" customWidth="1"/>
  </cols>
  <sheetData>
    <row r="4" spans="1:2" ht="21" customHeight="1" thickBot="1" x14ac:dyDescent="0.3">
      <c r="A4" s="91" t="s">
        <v>16</v>
      </c>
      <c r="B4" s="92" t="s">
        <v>17</v>
      </c>
    </row>
    <row r="5" spans="1:2" s="292" customFormat="1" ht="166.9" customHeight="1" thickTop="1" x14ac:dyDescent="0.25">
      <c r="A5" s="373" t="s">
        <v>18</v>
      </c>
      <c r="B5" s="374" t="s">
        <v>19</v>
      </c>
    </row>
    <row r="6" spans="1:2" s="292" customFormat="1" ht="50.1" customHeight="1" x14ac:dyDescent="0.25">
      <c r="A6" s="375" t="s">
        <v>20</v>
      </c>
      <c r="B6" s="391" t="s">
        <v>21</v>
      </c>
    </row>
    <row r="7" spans="1:2" s="292" customFormat="1" ht="22.35" customHeight="1" x14ac:dyDescent="0.25">
      <c r="A7" s="375" t="s">
        <v>22</v>
      </c>
      <c r="B7" s="376" t="s">
        <v>23</v>
      </c>
    </row>
    <row r="8" spans="1:2" s="292" customFormat="1" ht="48.75" customHeight="1" x14ac:dyDescent="0.25">
      <c r="A8" s="375" t="s">
        <v>24</v>
      </c>
      <c r="B8" s="376" t="s">
        <v>144</v>
      </c>
    </row>
    <row r="9" spans="1:2" s="292" customFormat="1" ht="36.6" customHeight="1" x14ac:dyDescent="0.25">
      <c r="A9" s="375" t="s">
        <v>25</v>
      </c>
      <c r="B9" s="391" t="s">
        <v>26</v>
      </c>
    </row>
    <row r="10" spans="1:2" s="292" customFormat="1" ht="21" customHeight="1" x14ac:dyDescent="0.25">
      <c r="A10" s="377"/>
    </row>
    <row r="11" spans="1:2" s="292" customFormat="1" ht="21" customHeight="1" x14ac:dyDescent="0.25">
      <c r="A11" s="377"/>
    </row>
    <row r="12" spans="1:2" s="292" customFormat="1" ht="21" customHeight="1" x14ac:dyDescent="0.25">
      <c r="A12" s="377"/>
    </row>
    <row r="13" spans="1:2" s="292" customFormat="1" ht="21" customHeight="1" x14ac:dyDescent="0.25">
      <c r="A13" s="377"/>
    </row>
    <row r="14" spans="1:2" s="292" customFormat="1" ht="21" customHeight="1" x14ac:dyDescent="0.25">
      <c r="A14" s="377"/>
    </row>
    <row r="15" spans="1:2" s="292" customFormat="1" ht="21" customHeight="1" x14ac:dyDescent="0.25">
      <c r="A15" s="377"/>
    </row>
    <row r="16" spans="1:2" s="292" customFormat="1" ht="21" customHeight="1" x14ac:dyDescent="0.25">
      <c r="A16" s="377"/>
    </row>
    <row r="17" spans="1:1" s="292" customFormat="1" ht="21" customHeight="1" x14ac:dyDescent="0.25">
      <c r="A17" s="377"/>
    </row>
    <row r="18" spans="1:1" s="292" customFormat="1" ht="21" customHeight="1" x14ac:dyDescent="0.25">
      <c r="A18" s="377"/>
    </row>
    <row r="19" spans="1:1" s="292" customFormat="1" ht="21" customHeight="1" x14ac:dyDescent="0.25">
      <c r="A19" s="377"/>
    </row>
    <row r="20" spans="1:1" s="292" customFormat="1" ht="21" customHeight="1" x14ac:dyDescent="0.25">
      <c r="A20" s="377"/>
    </row>
    <row r="21" spans="1:1" s="292" customFormat="1" ht="21" customHeight="1" x14ac:dyDescent="0.25">
      <c r="A21" s="377"/>
    </row>
    <row r="22" spans="1:1" s="292" customFormat="1" ht="21" customHeight="1" x14ac:dyDescent="0.25">
      <c r="A22" s="377"/>
    </row>
    <row r="23" spans="1:1" s="292" customFormat="1" ht="21" customHeight="1" x14ac:dyDescent="0.25">
      <c r="A23" s="377"/>
    </row>
    <row r="24" spans="1:1" s="292" customFormat="1" ht="21" customHeight="1" x14ac:dyDescent="0.25">
      <c r="A24" s="377"/>
    </row>
    <row r="25" spans="1:1" s="292" customFormat="1" ht="21" customHeight="1" x14ac:dyDescent="0.25">
      <c r="A25" s="377"/>
    </row>
    <row r="26" spans="1:1" s="292" customFormat="1" ht="21" customHeight="1" x14ac:dyDescent="0.25">
      <c r="A26" s="377"/>
    </row>
    <row r="27" spans="1:1" s="292" customFormat="1" ht="21" customHeight="1" x14ac:dyDescent="0.25">
      <c r="A27" s="377"/>
    </row>
    <row r="28" spans="1:1" s="292" customFormat="1" ht="21" customHeight="1" x14ac:dyDescent="0.25">
      <c r="A28" s="377"/>
    </row>
    <row r="29" spans="1:1" s="292" customFormat="1" ht="21" customHeight="1" x14ac:dyDescent="0.25">
      <c r="A29" s="377"/>
    </row>
    <row r="30" spans="1:1" s="292" customFormat="1" ht="21" customHeight="1" x14ac:dyDescent="0.25">
      <c r="A30" s="377"/>
    </row>
    <row r="31" spans="1:1" s="292" customFormat="1" ht="21" customHeight="1" x14ac:dyDescent="0.25">
      <c r="A31" s="377"/>
    </row>
    <row r="32" spans="1:1" s="292" customFormat="1" ht="21" customHeight="1" x14ac:dyDescent="0.25">
      <c r="A32" s="377"/>
    </row>
    <row r="33" spans="1:1" s="292" customFormat="1" ht="21" customHeight="1" x14ac:dyDescent="0.25">
      <c r="A33" s="377"/>
    </row>
    <row r="34" spans="1:1" s="292" customFormat="1" ht="21" customHeight="1" x14ac:dyDescent="0.25">
      <c r="A34" s="377"/>
    </row>
    <row r="35" spans="1:1" s="292" customFormat="1" ht="21" customHeight="1" x14ac:dyDescent="0.25">
      <c r="A35" s="377"/>
    </row>
    <row r="36" spans="1:1" s="292" customFormat="1" ht="21" customHeight="1" x14ac:dyDescent="0.25">
      <c r="A36" s="377"/>
    </row>
    <row r="37" spans="1:1" s="292" customFormat="1" ht="21" customHeight="1" x14ac:dyDescent="0.25">
      <c r="A37" s="377"/>
    </row>
    <row r="38" spans="1:1" s="292" customFormat="1" ht="21" customHeight="1" x14ac:dyDescent="0.25">
      <c r="A38" s="377"/>
    </row>
  </sheetData>
  <pageMargins left="0.70866141732283472" right="0.70866141732283472" top="0.74803149606299213" bottom="0.74803149606299213" header="0.31496062992125984" footer="0.31496062992125984"/>
  <pageSetup orientation="portrait" r:id="rId1"/>
  <headerFooter>
    <oddHeader>&amp;C&amp;G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>
    <pageSetUpPr fitToPage="1"/>
  </sheetPr>
  <dimension ref="A5:AC987"/>
  <sheetViews>
    <sheetView showGridLines="0" zoomScale="80" zoomScaleNormal="80" workbookViewId="0">
      <pane ySplit="7" topLeftCell="A20" activePane="bottomLeft" state="frozen"/>
      <selection pane="bottomLeft" activeCell="N7" sqref="N7"/>
    </sheetView>
  </sheetViews>
  <sheetFormatPr defaultColWidth="14.42578125" defaultRowHeight="15.75" x14ac:dyDescent="0.25"/>
  <cols>
    <col min="1" max="1" width="74.5703125" style="9" customWidth="1"/>
    <col min="2" max="3" width="8.5703125" style="9" customWidth="1"/>
    <col min="4" max="5" width="10.140625" style="9" customWidth="1"/>
    <col min="6" max="17" width="8.5703125" style="9" customWidth="1"/>
    <col min="18" max="18" width="9.140625" style="9" customWidth="1"/>
    <col min="19" max="21" width="14.42578125" style="9"/>
    <col min="22" max="30" width="7.140625" style="9" customWidth="1"/>
    <col min="31" max="16384" width="14.42578125" style="9"/>
  </cols>
  <sheetData>
    <row r="5" spans="1:29" ht="16.5" thickBot="1" x14ac:dyDescent="0.3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6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 ht="16.5" thickBot="1" x14ac:dyDescent="0.3">
      <c r="A6" s="12"/>
      <c r="B6" s="13"/>
      <c r="C6" s="13"/>
      <c r="D6" s="13"/>
      <c r="E6" s="11">
        <v>1</v>
      </c>
      <c r="F6" s="11">
        <v>2</v>
      </c>
      <c r="G6" s="11">
        <v>3</v>
      </c>
      <c r="H6" s="11">
        <v>4</v>
      </c>
      <c r="I6" s="11">
        <v>5</v>
      </c>
      <c r="J6" s="11">
        <v>6</v>
      </c>
      <c r="K6" s="13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9" s="271" customFormat="1" ht="117.2" customHeight="1" thickBot="1" x14ac:dyDescent="0.3">
      <c r="A7" s="268" t="s">
        <v>27</v>
      </c>
      <c r="B7" s="13" t="s">
        <v>28</v>
      </c>
      <c r="C7" s="13" t="s">
        <v>29</v>
      </c>
      <c r="D7" s="13" t="s">
        <v>30</v>
      </c>
      <c r="E7" s="269" t="s">
        <v>59</v>
      </c>
      <c r="F7" s="269" t="s">
        <v>31</v>
      </c>
      <c r="G7" s="269" t="s">
        <v>60</v>
      </c>
      <c r="H7" s="269" t="s">
        <v>32</v>
      </c>
      <c r="I7" s="269" t="s">
        <v>61</v>
      </c>
      <c r="J7" s="269" t="s">
        <v>33</v>
      </c>
      <c r="K7" s="270" t="s">
        <v>34</v>
      </c>
    </row>
    <row r="8" spans="1:29" s="271" customFormat="1" ht="16.5" thickBot="1" x14ac:dyDescent="0.3">
      <c r="A8" s="272" t="s">
        <v>35</v>
      </c>
      <c r="B8" s="273"/>
      <c r="C8" s="274"/>
      <c r="D8" s="275"/>
      <c r="E8" s="276">
        <f t="shared" ref="E8:J8" si="0">SUM(E9:E13)</f>
        <v>0</v>
      </c>
      <c r="F8" s="277">
        <f t="shared" si="0"/>
        <v>0</v>
      </c>
      <c r="G8" s="277">
        <f t="shared" si="0"/>
        <v>0</v>
      </c>
      <c r="H8" s="277">
        <f t="shared" si="0"/>
        <v>0</v>
      </c>
      <c r="I8" s="277">
        <f>SUM(I9:I13)</f>
        <v>0</v>
      </c>
      <c r="J8" s="278">
        <f t="shared" si="0"/>
        <v>0</v>
      </c>
      <c r="K8" s="279">
        <f t="shared" ref="K8:K37" si="1">SUM(E8:J8)</f>
        <v>0</v>
      </c>
    </row>
    <row r="9" spans="1:29" s="271" customFormat="1" ht="19.899999999999999" customHeight="1" x14ac:dyDescent="0.25">
      <c r="A9" s="394" t="s">
        <v>36</v>
      </c>
      <c r="B9" s="400"/>
      <c r="C9" s="401"/>
      <c r="D9" s="282"/>
      <c r="E9" s="284"/>
      <c r="F9" s="285"/>
      <c r="G9" s="285"/>
      <c r="H9" s="285"/>
      <c r="I9" s="285"/>
      <c r="J9" s="286"/>
      <c r="K9" s="287">
        <f t="shared" si="1"/>
        <v>0</v>
      </c>
    </row>
    <row r="10" spans="1:29" s="271" customFormat="1" ht="19.899999999999999" customHeight="1" x14ac:dyDescent="0.25">
      <c r="A10" s="395" t="s">
        <v>37</v>
      </c>
      <c r="B10" s="402"/>
      <c r="C10" s="403"/>
      <c r="D10" s="397"/>
      <c r="E10" s="289"/>
      <c r="F10" s="290"/>
      <c r="G10" s="290"/>
      <c r="H10" s="290"/>
      <c r="I10" s="290"/>
      <c r="J10" s="291"/>
      <c r="K10" s="287">
        <f t="shared" si="1"/>
        <v>0</v>
      </c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</row>
    <row r="11" spans="1:29" s="271" customFormat="1" ht="19.899999999999999" customHeight="1" x14ac:dyDescent="0.25">
      <c r="A11" s="396" t="s">
        <v>38</v>
      </c>
      <c r="B11" s="402"/>
      <c r="C11" s="403"/>
      <c r="D11" s="283"/>
      <c r="E11" s="295"/>
      <c r="F11" s="290"/>
      <c r="G11" s="290"/>
      <c r="H11" s="290"/>
      <c r="I11" s="290"/>
      <c r="J11" s="296"/>
      <c r="K11" s="287">
        <f t="shared" si="1"/>
        <v>0</v>
      </c>
    </row>
    <row r="12" spans="1:29" s="271" customFormat="1" ht="19.899999999999999" customHeight="1" x14ac:dyDescent="0.25">
      <c r="A12" s="395"/>
      <c r="B12" s="402"/>
      <c r="C12" s="403"/>
      <c r="D12" s="94"/>
      <c r="E12" s="295"/>
      <c r="F12" s="290"/>
      <c r="G12" s="290"/>
      <c r="H12" s="290"/>
      <c r="I12" s="290"/>
      <c r="J12" s="291"/>
      <c r="K12" s="287">
        <f t="shared" si="1"/>
        <v>0</v>
      </c>
    </row>
    <row r="13" spans="1:29" s="271" customFormat="1" ht="19.899999999999999" customHeight="1" thickBot="1" x14ac:dyDescent="0.3">
      <c r="A13" s="395"/>
      <c r="B13" s="404"/>
      <c r="C13" s="405"/>
      <c r="D13" s="94"/>
      <c r="E13" s="295"/>
      <c r="F13" s="290"/>
      <c r="G13" s="290"/>
      <c r="H13" s="290"/>
      <c r="I13" s="290"/>
      <c r="J13" s="291"/>
      <c r="K13" s="297">
        <f t="shared" si="1"/>
        <v>0</v>
      </c>
    </row>
    <row r="14" spans="1:29" s="271" customFormat="1" ht="19.899999999999999" customHeight="1" thickBot="1" x14ac:dyDescent="0.3">
      <c r="A14" s="298" t="s">
        <v>39</v>
      </c>
      <c r="B14" s="398"/>
      <c r="C14" s="399"/>
      <c r="D14" s="301"/>
      <c r="E14" s="302">
        <f t="shared" ref="E14:I14" si="2">SUM(E15:E19)</f>
        <v>0</v>
      </c>
      <c r="F14" s="303">
        <f t="shared" si="2"/>
        <v>0</v>
      </c>
      <c r="G14" s="303">
        <f t="shared" si="2"/>
        <v>0</v>
      </c>
      <c r="H14" s="303">
        <f t="shared" si="2"/>
        <v>0</v>
      </c>
      <c r="I14" s="303">
        <f t="shared" si="2"/>
        <v>0</v>
      </c>
      <c r="J14" s="304">
        <f>SUM(J15:J19)</f>
        <v>0</v>
      </c>
      <c r="K14" s="305">
        <f t="shared" si="1"/>
        <v>0</v>
      </c>
    </row>
    <row r="15" spans="1:29" s="271" customFormat="1" ht="19.899999999999999" customHeight="1" x14ac:dyDescent="0.25">
      <c r="A15" s="306" t="s">
        <v>40</v>
      </c>
      <c r="B15" s="280"/>
      <c r="C15" s="281"/>
      <c r="D15" s="283"/>
      <c r="E15" s="307"/>
      <c r="F15" s="285"/>
      <c r="G15" s="285"/>
      <c r="H15" s="285"/>
      <c r="I15" s="285"/>
      <c r="J15" s="286"/>
      <c r="K15" s="287">
        <f t="shared" si="1"/>
        <v>0</v>
      </c>
    </row>
    <row r="16" spans="1:29" s="271" customFormat="1" ht="19.899999999999999" customHeight="1" x14ac:dyDescent="0.25">
      <c r="A16" s="308"/>
      <c r="B16" s="288"/>
      <c r="C16" s="294"/>
      <c r="D16" s="94"/>
      <c r="E16" s="295"/>
      <c r="F16" s="290"/>
      <c r="G16" s="290"/>
      <c r="H16" s="290"/>
      <c r="I16" s="290"/>
      <c r="J16" s="291"/>
      <c r="K16" s="287">
        <f t="shared" si="1"/>
        <v>0</v>
      </c>
    </row>
    <row r="17" spans="1:11" s="271" customFormat="1" ht="19.899999999999999" customHeight="1" x14ac:dyDescent="0.25">
      <c r="A17" s="308"/>
      <c r="B17" s="288"/>
      <c r="C17" s="294"/>
      <c r="D17" s="94"/>
      <c r="E17" s="295"/>
      <c r="F17" s="290"/>
      <c r="G17" s="290"/>
      <c r="H17" s="309"/>
      <c r="I17" s="290"/>
      <c r="J17" s="291"/>
      <c r="K17" s="287">
        <f t="shared" si="1"/>
        <v>0</v>
      </c>
    </row>
    <row r="18" spans="1:11" s="271" customFormat="1" ht="19.899999999999999" customHeight="1" x14ac:dyDescent="0.25">
      <c r="A18" s="308"/>
      <c r="B18" s="288"/>
      <c r="C18" s="294"/>
      <c r="D18" s="94"/>
      <c r="E18" s="295"/>
      <c r="F18" s="290"/>
      <c r="G18" s="290"/>
      <c r="H18" s="309"/>
      <c r="I18" s="290"/>
      <c r="J18" s="291"/>
      <c r="K18" s="287">
        <f t="shared" si="1"/>
        <v>0</v>
      </c>
    </row>
    <row r="19" spans="1:11" s="271" customFormat="1" ht="19.899999999999999" customHeight="1" thickBot="1" x14ac:dyDescent="0.3">
      <c r="A19" s="308"/>
      <c r="B19" s="288"/>
      <c r="C19" s="294"/>
      <c r="D19" s="93"/>
      <c r="E19" s="295"/>
      <c r="F19" s="290"/>
      <c r="G19" s="290"/>
      <c r="H19" s="290"/>
      <c r="I19" s="290"/>
      <c r="J19" s="291"/>
      <c r="K19" s="287">
        <f t="shared" si="1"/>
        <v>0</v>
      </c>
    </row>
    <row r="20" spans="1:11" s="271" customFormat="1" ht="19.899999999999999" customHeight="1" thickBot="1" x14ac:dyDescent="0.3">
      <c r="A20" s="310" t="s">
        <v>41</v>
      </c>
      <c r="B20" s="299"/>
      <c r="C20" s="300"/>
      <c r="D20" s="311"/>
      <c r="E20" s="302">
        <f t="shared" ref="E20:I20" si="3">SUM(E21:E25)</f>
        <v>0</v>
      </c>
      <c r="F20" s="303">
        <f t="shared" si="3"/>
        <v>0</v>
      </c>
      <c r="G20" s="303">
        <f t="shared" si="3"/>
        <v>0</v>
      </c>
      <c r="H20" s="303">
        <f t="shared" si="3"/>
        <v>0</v>
      </c>
      <c r="I20" s="303">
        <f t="shared" si="3"/>
        <v>0</v>
      </c>
      <c r="J20" s="304">
        <f>SUM(J21:J25)</f>
        <v>0</v>
      </c>
      <c r="K20" s="305">
        <f t="shared" si="1"/>
        <v>0</v>
      </c>
    </row>
    <row r="21" spans="1:11" s="271" customFormat="1" ht="19.899999999999999" customHeight="1" x14ac:dyDescent="0.25">
      <c r="A21" s="312" t="s">
        <v>42</v>
      </c>
      <c r="B21" s="280"/>
      <c r="C21" s="281"/>
      <c r="D21" s="313"/>
      <c r="E21" s="284"/>
      <c r="F21" s="285"/>
      <c r="G21" s="285"/>
      <c r="H21" s="285"/>
      <c r="I21" s="285"/>
      <c r="J21" s="286"/>
      <c r="K21" s="287">
        <f>SUM(E21:J21)</f>
        <v>0</v>
      </c>
    </row>
    <row r="22" spans="1:11" s="271" customFormat="1" ht="19.899999999999999" customHeight="1" x14ac:dyDescent="0.25">
      <c r="A22" s="293"/>
      <c r="B22" s="288"/>
      <c r="C22" s="294"/>
      <c r="D22" s="93"/>
      <c r="E22" s="295"/>
      <c r="F22" s="309"/>
      <c r="G22" s="290"/>
      <c r="H22" s="290"/>
      <c r="I22" s="290"/>
      <c r="J22" s="291"/>
      <c r="K22" s="287">
        <f t="shared" si="1"/>
        <v>0</v>
      </c>
    </row>
    <row r="23" spans="1:11" s="271" customFormat="1" ht="19.899999999999999" customHeight="1" x14ac:dyDescent="0.25">
      <c r="A23" s="293"/>
      <c r="B23" s="288"/>
      <c r="C23" s="294"/>
      <c r="D23" s="93"/>
      <c r="E23" s="295"/>
      <c r="F23" s="290"/>
      <c r="G23" s="290"/>
      <c r="H23" s="290"/>
      <c r="I23" s="290"/>
      <c r="J23" s="291"/>
      <c r="K23" s="287">
        <f t="shared" si="1"/>
        <v>0</v>
      </c>
    </row>
    <row r="24" spans="1:11" s="271" customFormat="1" ht="19.899999999999999" customHeight="1" x14ac:dyDescent="0.25">
      <c r="A24" s="293"/>
      <c r="B24" s="288"/>
      <c r="C24" s="294"/>
      <c r="D24" s="93"/>
      <c r="E24" s="295"/>
      <c r="F24" s="290"/>
      <c r="G24" s="290"/>
      <c r="H24" s="290"/>
      <c r="I24" s="309"/>
      <c r="J24" s="291"/>
      <c r="K24" s="287">
        <f t="shared" si="1"/>
        <v>0</v>
      </c>
    </row>
    <row r="25" spans="1:11" s="271" customFormat="1" ht="19.899999999999999" customHeight="1" thickBot="1" x14ac:dyDescent="0.3">
      <c r="A25" s="314"/>
      <c r="B25" s="315"/>
      <c r="C25" s="316"/>
      <c r="D25" s="317"/>
      <c r="E25" s="318"/>
      <c r="F25" s="319"/>
      <c r="G25" s="319"/>
      <c r="H25" s="319"/>
      <c r="I25" s="319"/>
      <c r="J25" s="320"/>
      <c r="K25" s="321">
        <f t="shared" si="1"/>
        <v>0</v>
      </c>
    </row>
    <row r="26" spans="1:11" s="271" customFormat="1" ht="19.899999999999999" customHeight="1" thickBot="1" x14ac:dyDescent="0.3">
      <c r="A26" s="322" t="s">
        <v>43</v>
      </c>
      <c r="B26" s="323"/>
      <c r="C26" s="324"/>
      <c r="D26" s="325"/>
      <c r="E26" s="326">
        <f t="shared" ref="E26:I26" si="4">SUM(E27:E31)</f>
        <v>0</v>
      </c>
      <c r="F26" s="327">
        <f t="shared" si="4"/>
        <v>0</v>
      </c>
      <c r="G26" s="327">
        <f t="shared" si="4"/>
        <v>0</v>
      </c>
      <c r="H26" s="327">
        <f t="shared" si="4"/>
        <v>0</v>
      </c>
      <c r="I26" s="327">
        <f t="shared" si="4"/>
        <v>0</v>
      </c>
      <c r="J26" s="278">
        <f>SUM(J27:J31)</f>
        <v>0</v>
      </c>
      <c r="K26" s="279">
        <f t="shared" si="1"/>
        <v>0</v>
      </c>
    </row>
    <row r="27" spans="1:11" s="271" customFormat="1" ht="19.899999999999999" customHeight="1" x14ac:dyDescent="0.25">
      <c r="A27" s="312" t="s">
        <v>44</v>
      </c>
      <c r="B27" s="280"/>
      <c r="C27" s="281"/>
      <c r="D27" s="313"/>
      <c r="E27" s="307"/>
      <c r="F27" s="285"/>
      <c r="G27" s="328"/>
      <c r="H27" s="285"/>
      <c r="I27" s="285"/>
      <c r="J27" s="329"/>
      <c r="K27" s="287">
        <f t="shared" si="1"/>
        <v>0</v>
      </c>
    </row>
    <row r="28" spans="1:11" s="271" customFormat="1" ht="19.899999999999999" customHeight="1" x14ac:dyDescent="0.25">
      <c r="A28" s="293"/>
      <c r="B28" s="288"/>
      <c r="C28" s="294"/>
      <c r="D28" s="93"/>
      <c r="E28" s="295"/>
      <c r="F28" s="290"/>
      <c r="G28" s="290"/>
      <c r="H28" s="290"/>
      <c r="I28" s="290"/>
      <c r="J28" s="291"/>
      <c r="K28" s="287">
        <f t="shared" si="1"/>
        <v>0</v>
      </c>
    </row>
    <row r="29" spans="1:11" s="271" customFormat="1" ht="19.899999999999999" customHeight="1" x14ac:dyDescent="0.25">
      <c r="A29" s="293"/>
      <c r="B29" s="330"/>
      <c r="C29" s="331"/>
      <c r="D29" s="332"/>
      <c r="E29" s="289"/>
      <c r="F29" s="290"/>
      <c r="G29" s="290"/>
      <c r="H29" s="290"/>
      <c r="I29" s="290"/>
      <c r="J29" s="291"/>
      <c r="K29" s="287">
        <f t="shared" si="1"/>
        <v>0</v>
      </c>
    </row>
    <row r="30" spans="1:11" s="271" customFormat="1" ht="19.899999999999999" customHeight="1" x14ac:dyDescent="0.25">
      <c r="A30" s="293"/>
      <c r="B30" s="288"/>
      <c r="C30" s="294"/>
      <c r="D30" s="93"/>
      <c r="E30" s="295"/>
      <c r="F30" s="290"/>
      <c r="G30" s="290"/>
      <c r="H30" s="290"/>
      <c r="I30" s="290"/>
      <c r="J30" s="291"/>
      <c r="K30" s="297">
        <f t="shared" si="1"/>
        <v>0</v>
      </c>
    </row>
    <row r="31" spans="1:11" s="271" customFormat="1" ht="19.899999999999999" customHeight="1" thickBot="1" x14ac:dyDescent="0.3">
      <c r="A31" s="293"/>
      <c r="B31" s="288"/>
      <c r="C31" s="294"/>
      <c r="D31" s="93"/>
      <c r="E31" s="295"/>
      <c r="F31" s="290"/>
      <c r="G31" s="290"/>
      <c r="H31" s="290"/>
      <c r="I31" s="290"/>
      <c r="J31" s="291"/>
      <c r="K31" s="287">
        <f t="shared" si="1"/>
        <v>0</v>
      </c>
    </row>
    <row r="32" spans="1:11" s="271" customFormat="1" ht="19.899999999999999" customHeight="1" thickBot="1" x14ac:dyDescent="0.3">
      <c r="A32" s="310" t="s">
        <v>45</v>
      </c>
      <c r="B32" s="299"/>
      <c r="C32" s="300"/>
      <c r="D32" s="311"/>
      <c r="E32" s="302">
        <f t="shared" ref="E32:I32" si="5">SUM(E33:E37)</f>
        <v>0</v>
      </c>
      <c r="F32" s="303">
        <f t="shared" si="5"/>
        <v>0</v>
      </c>
      <c r="G32" s="303">
        <f t="shared" si="5"/>
        <v>0</v>
      </c>
      <c r="H32" s="303">
        <f t="shared" si="5"/>
        <v>0</v>
      </c>
      <c r="I32" s="303">
        <f t="shared" si="5"/>
        <v>0</v>
      </c>
      <c r="J32" s="304">
        <f>SUM(J33:J37)</f>
        <v>0</v>
      </c>
      <c r="K32" s="305">
        <f t="shared" si="1"/>
        <v>0</v>
      </c>
    </row>
    <row r="33" spans="1:22" s="271" customFormat="1" ht="19.899999999999999" customHeight="1" x14ac:dyDescent="0.25">
      <c r="A33" s="312" t="s">
        <v>46</v>
      </c>
      <c r="B33" s="280"/>
      <c r="C33" s="281"/>
      <c r="D33" s="333"/>
      <c r="E33" s="307"/>
      <c r="F33" s="285"/>
      <c r="G33" s="285"/>
      <c r="H33" s="285"/>
      <c r="I33" s="285"/>
      <c r="J33" s="286"/>
      <c r="K33" s="287">
        <f t="shared" si="1"/>
        <v>0</v>
      </c>
    </row>
    <row r="34" spans="1:22" s="271" customFormat="1" ht="19.899999999999999" customHeight="1" x14ac:dyDescent="0.25">
      <c r="A34" s="293"/>
      <c r="B34" s="288"/>
      <c r="C34" s="294"/>
      <c r="D34" s="93"/>
      <c r="E34" s="295"/>
      <c r="F34" s="290"/>
      <c r="G34" s="290"/>
      <c r="H34" s="290"/>
      <c r="I34" s="290"/>
      <c r="J34" s="291"/>
      <c r="K34" s="287">
        <f t="shared" si="1"/>
        <v>0</v>
      </c>
    </row>
    <row r="35" spans="1:22" s="271" customFormat="1" ht="19.899999999999999" customHeight="1" x14ac:dyDescent="0.25">
      <c r="A35" s="293"/>
      <c r="B35" s="288"/>
      <c r="C35" s="294"/>
      <c r="D35" s="93"/>
      <c r="E35" s="295"/>
      <c r="F35" s="290"/>
      <c r="G35" s="290"/>
      <c r="H35" s="290"/>
      <c r="I35" s="290"/>
      <c r="J35" s="291"/>
      <c r="K35" s="287">
        <f t="shared" si="1"/>
        <v>0</v>
      </c>
    </row>
    <row r="36" spans="1:22" s="271" customFormat="1" ht="19.899999999999999" customHeight="1" x14ac:dyDescent="0.25">
      <c r="A36" s="293"/>
      <c r="B36" s="288"/>
      <c r="C36" s="294"/>
      <c r="D36" s="93"/>
      <c r="E36" s="289"/>
      <c r="F36" s="290"/>
      <c r="G36" s="290"/>
      <c r="H36" s="290"/>
      <c r="I36" s="290"/>
      <c r="J36" s="291"/>
      <c r="K36" s="287">
        <f t="shared" si="1"/>
        <v>0</v>
      </c>
    </row>
    <row r="37" spans="1:22" s="271" customFormat="1" ht="19.899999999999999" customHeight="1" thickBot="1" x14ac:dyDescent="0.3">
      <c r="A37" s="293"/>
      <c r="B37" s="315"/>
      <c r="C37" s="316"/>
      <c r="D37" s="317"/>
      <c r="E37" s="334"/>
      <c r="F37" s="335"/>
      <c r="G37" s="335"/>
      <c r="H37" s="335"/>
      <c r="I37" s="335"/>
      <c r="J37" s="336"/>
      <c r="K37" s="321">
        <f t="shared" si="1"/>
        <v>0</v>
      </c>
    </row>
    <row r="38" spans="1:22" s="271" customFormat="1" ht="19.899999999999999" customHeight="1" thickBot="1" x14ac:dyDescent="0.3">
      <c r="A38" s="337" t="s">
        <v>47</v>
      </c>
      <c r="B38" s="338"/>
      <c r="C38" s="339"/>
      <c r="D38" s="340"/>
      <c r="E38" s="341">
        <f>SUM(E8,E14,E20,E26,E32)</f>
        <v>0</v>
      </c>
      <c r="F38" s="341">
        <f>SUM(F8,F14,F20,F26,F32)</f>
        <v>0</v>
      </c>
      <c r="G38" s="341">
        <f t="shared" ref="G38:K38" si="6">SUM(G8,G14,G20,G26,G32)</f>
        <v>0</v>
      </c>
      <c r="H38" s="341">
        <f t="shared" si="6"/>
        <v>0</v>
      </c>
      <c r="I38" s="341">
        <f t="shared" si="6"/>
        <v>0</v>
      </c>
      <c r="J38" s="342">
        <f t="shared" si="6"/>
        <v>0</v>
      </c>
      <c r="K38" s="343">
        <f t="shared" si="6"/>
        <v>0</v>
      </c>
      <c r="L38" s="344"/>
      <c r="M38" s="344"/>
      <c r="N38" s="344"/>
      <c r="O38" s="344"/>
      <c r="P38" s="344"/>
      <c r="Q38" s="344"/>
      <c r="R38" s="344"/>
      <c r="S38" s="344"/>
      <c r="T38" s="344"/>
      <c r="U38" s="344"/>
      <c r="V38" s="344"/>
    </row>
    <row r="39" spans="1:22" s="271" customFormat="1" ht="19.899999999999999" customHeight="1" thickBot="1" x14ac:dyDescent="0.3">
      <c r="A39" s="345"/>
      <c r="B39" s="346"/>
      <c r="C39" s="346"/>
      <c r="D39" s="346"/>
      <c r="E39" s="346"/>
      <c r="F39" s="346"/>
      <c r="G39" s="346"/>
      <c r="H39" s="347"/>
      <c r="I39" s="346"/>
      <c r="J39" s="346"/>
      <c r="K39" s="346"/>
      <c r="L39" s="346"/>
      <c r="M39" s="346"/>
      <c r="N39" s="346"/>
      <c r="O39" s="346"/>
      <c r="P39" s="346"/>
      <c r="Q39" s="346"/>
      <c r="R39" s="348"/>
    </row>
    <row r="40" spans="1:22" s="271" customFormat="1" ht="19.899999999999999" customHeight="1" thickBot="1" x14ac:dyDescent="0.3">
      <c r="A40" s="345"/>
      <c r="B40" s="346"/>
      <c r="D40" s="453" t="s">
        <v>48</v>
      </c>
      <c r="E40" s="349" t="s">
        <v>49</v>
      </c>
      <c r="F40" s="350"/>
      <c r="G40" s="351"/>
      <c r="H40" s="352"/>
      <c r="I40" s="351"/>
      <c r="J40" s="353"/>
      <c r="K40" s="353"/>
      <c r="L40" s="354">
        <f>SUM(F40:K40)</f>
        <v>0</v>
      </c>
    </row>
    <row r="41" spans="1:22" s="271" customFormat="1" ht="19.899999999999999" customHeight="1" thickBot="1" x14ac:dyDescent="0.3">
      <c r="A41" s="345"/>
      <c r="B41" s="346"/>
      <c r="D41" s="453"/>
      <c r="E41" s="355" t="s">
        <v>50</v>
      </c>
      <c r="F41" s="356"/>
      <c r="G41" s="357"/>
      <c r="H41" s="358"/>
      <c r="I41" s="357"/>
      <c r="J41" s="359"/>
      <c r="K41" s="360"/>
      <c r="L41" s="354">
        <f>SUM(F41:K41)</f>
        <v>0</v>
      </c>
    </row>
    <row r="42" spans="1:22" s="271" customFormat="1" ht="48" thickBot="1" x14ac:dyDescent="0.3">
      <c r="A42" s="345"/>
      <c r="B42" s="346"/>
      <c r="D42" s="453"/>
      <c r="E42" s="361" t="s">
        <v>51</v>
      </c>
      <c r="F42" s="362">
        <f>F40+F41</f>
        <v>0</v>
      </c>
      <c r="G42" s="362">
        <f t="shared" ref="G42:L42" si="7">G40+G41</f>
        <v>0</v>
      </c>
      <c r="H42" s="362">
        <f t="shared" si="7"/>
        <v>0</v>
      </c>
      <c r="I42" s="362">
        <f t="shared" si="7"/>
        <v>0</v>
      </c>
      <c r="J42" s="362">
        <f t="shared" si="7"/>
        <v>0</v>
      </c>
      <c r="K42" s="362">
        <f t="shared" si="7"/>
        <v>0</v>
      </c>
      <c r="L42" s="362">
        <f t="shared" si="7"/>
        <v>0</v>
      </c>
    </row>
    <row r="43" spans="1:22" s="271" customFormat="1" ht="19.899999999999999" customHeight="1" thickBot="1" x14ac:dyDescent="0.3">
      <c r="A43" s="345"/>
      <c r="B43" s="346"/>
      <c r="C43" s="346"/>
      <c r="D43" s="346"/>
      <c r="E43" s="346"/>
      <c r="F43" s="346"/>
      <c r="G43" s="346"/>
      <c r="H43" s="346"/>
      <c r="I43" s="346"/>
      <c r="J43" s="346"/>
      <c r="K43" s="346"/>
      <c r="L43" s="346"/>
      <c r="M43" s="346"/>
      <c r="N43" s="346"/>
      <c r="O43" s="346"/>
      <c r="P43" s="346"/>
      <c r="Q43" s="346"/>
      <c r="R43" s="348"/>
    </row>
    <row r="44" spans="1:22" s="271" customFormat="1" ht="19.899999999999999" customHeight="1" thickTop="1" thickBot="1" x14ac:dyDescent="0.3">
      <c r="A44" s="345"/>
      <c r="B44" s="345"/>
      <c r="D44" s="454" t="s">
        <v>52</v>
      </c>
      <c r="E44" s="454"/>
      <c r="F44" s="454"/>
      <c r="G44" s="454"/>
      <c r="H44" s="454"/>
      <c r="I44" s="454"/>
      <c r="J44" s="454"/>
      <c r="K44" s="454"/>
      <c r="L44" s="346"/>
      <c r="M44" s="348"/>
    </row>
    <row r="45" spans="1:22" s="271" customFormat="1" ht="19.899999999999999" customHeight="1" thickTop="1" x14ac:dyDescent="0.25">
      <c r="A45" s="345"/>
      <c r="B45" s="345"/>
      <c r="C45" s="346"/>
      <c r="D45" s="363"/>
      <c r="E45" s="364"/>
      <c r="F45" s="363" t="s">
        <v>53</v>
      </c>
      <c r="G45" s="363" t="s">
        <v>54</v>
      </c>
      <c r="H45" s="363" t="s">
        <v>55</v>
      </c>
      <c r="I45" s="363" t="s">
        <v>56</v>
      </c>
      <c r="J45" s="363" t="s">
        <v>57</v>
      </c>
      <c r="K45" s="365" t="s">
        <v>58</v>
      </c>
      <c r="L45" s="346"/>
      <c r="M45" s="348"/>
    </row>
    <row r="46" spans="1:22" s="271" customFormat="1" ht="19.899999999999999" customHeight="1" x14ac:dyDescent="0.25">
      <c r="A46" s="345"/>
      <c r="B46" s="345"/>
      <c r="C46" s="346"/>
      <c r="D46" s="366">
        <v>1</v>
      </c>
      <c r="E46" s="367" t="s">
        <v>59</v>
      </c>
      <c r="F46" s="368">
        <f>'1. MM per WP'!E8</f>
        <v>0</v>
      </c>
      <c r="G46" s="369">
        <f>E14</f>
        <v>0</v>
      </c>
      <c r="H46" s="368">
        <f>E20</f>
        <v>0</v>
      </c>
      <c r="I46" s="369">
        <f>E26</f>
        <v>0</v>
      </c>
      <c r="J46" s="369">
        <f>E32</f>
        <v>0</v>
      </c>
      <c r="K46" s="370">
        <f t="shared" ref="K46:K51" si="8">SUM(F46:J46)</f>
        <v>0</v>
      </c>
      <c r="L46" s="346"/>
      <c r="M46" s="348"/>
    </row>
    <row r="47" spans="1:22" s="271" customFormat="1" ht="19.899999999999999" customHeight="1" x14ac:dyDescent="0.25">
      <c r="A47" s="345"/>
      <c r="B47" s="345"/>
      <c r="C47" s="346"/>
      <c r="D47" s="366">
        <v>2</v>
      </c>
      <c r="E47" s="367" t="s">
        <v>31</v>
      </c>
      <c r="F47" s="369">
        <f>F8</f>
        <v>0</v>
      </c>
      <c r="G47" s="369">
        <f>F14</f>
        <v>0</v>
      </c>
      <c r="H47" s="369">
        <f>F20</f>
        <v>0</v>
      </c>
      <c r="I47" s="369">
        <f>F26</f>
        <v>0</v>
      </c>
      <c r="J47" s="369">
        <f>F32</f>
        <v>0</v>
      </c>
      <c r="K47" s="370">
        <f t="shared" si="8"/>
        <v>0</v>
      </c>
      <c r="L47" s="346"/>
      <c r="M47" s="348"/>
    </row>
    <row r="48" spans="1:22" s="271" customFormat="1" ht="19.899999999999999" customHeight="1" x14ac:dyDescent="0.25">
      <c r="A48" s="345"/>
      <c r="B48" s="345"/>
      <c r="C48" s="346"/>
      <c r="D48" s="366">
        <v>3</v>
      </c>
      <c r="E48" s="367" t="s">
        <v>60</v>
      </c>
      <c r="F48" s="369">
        <f>G8</f>
        <v>0</v>
      </c>
      <c r="G48" s="369">
        <f>G14</f>
        <v>0</v>
      </c>
      <c r="H48" s="369">
        <f>G20</f>
        <v>0</v>
      </c>
      <c r="I48" s="369">
        <f>G26</f>
        <v>0</v>
      </c>
      <c r="J48" s="369">
        <f>G32</f>
        <v>0</v>
      </c>
      <c r="K48" s="370">
        <f t="shared" si="8"/>
        <v>0</v>
      </c>
      <c r="L48" s="346"/>
      <c r="M48" s="348"/>
    </row>
    <row r="49" spans="1:18" s="271" customFormat="1" ht="19.899999999999999" customHeight="1" x14ac:dyDescent="0.25">
      <c r="A49" s="345"/>
      <c r="B49" s="345"/>
      <c r="C49" s="346"/>
      <c r="D49" s="366">
        <v>4</v>
      </c>
      <c r="E49" s="367" t="s">
        <v>32</v>
      </c>
      <c r="F49" s="369">
        <f>'1. MM per WP'!H8</f>
        <v>0</v>
      </c>
      <c r="G49" s="368">
        <f>'1. MM per WP'!H14</f>
        <v>0</v>
      </c>
      <c r="H49" s="369">
        <f>'1. MM per WP'!H20</f>
        <v>0</v>
      </c>
      <c r="I49" s="369">
        <f>'1. MM per WP'!H26</f>
        <v>0</v>
      </c>
      <c r="J49" s="369">
        <f>'1. MM per WP'!H32</f>
        <v>0</v>
      </c>
      <c r="K49" s="370">
        <f t="shared" si="8"/>
        <v>0</v>
      </c>
      <c r="L49" s="346"/>
      <c r="M49" s="348"/>
    </row>
    <row r="50" spans="1:18" s="271" customFormat="1" ht="19.899999999999999" customHeight="1" x14ac:dyDescent="0.25">
      <c r="A50" s="345"/>
      <c r="B50" s="345"/>
      <c r="C50" s="346"/>
      <c r="D50" s="366">
        <v>5</v>
      </c>
      <c r="E50" s="367" t="s">
        <v>61</v>
      </c>
      <c r="F50" s="369">
        <f>'1. MM per WP'!I8</f>
        <v>0</v>
      </c>
      <c r="G50" s="369">
        <f>'1. MM per WP'!I14</f>
        <v>0</v>
      </c>
      <c r="H50" s="369">
        <f>'1. MM per WP'!I20</f>
        <v>0</v>
      </c>
      <c r="I50" s="369">
        <f>'1. MM per WP'!I26</f>
        <v>0</v>
      </c>
      <c r="J50" s="369">
        <f>'1. MM per WP'!I32</f>
        <v>0</v>
      </c>
      <c r="K50" s="370">
        <f t="shared" si="8"/>
        <v>0</v>
      </c>
      <c r="L50" s="346"/>
      <c r="M50" s="348"/>
    </row>
    <row r="51" spans="1:18" s="271" customFormat="1" ht="19.899999999999999" customHeight="1" x14ac:dyDescent="0.25">
      <c r="A51" s="345"/>
      <c r="B51" s="345"/>
      <c r="C51" s="346"/>
      <c r="D51" s="366">
        <v>6</v>
      </c>
      <c r="E51" s="367" t="s">
        <v>33</v>
      </c>
      <c r="F51" s="369">
        <f>'1. MM per WP'!J8</f>
        <v>0</v>
      </c>
      <c r="G51" s="369">
        <f>'1. MM per WP'!J14</f>
        <v>0</v>
      </c>
      <c r="H51" s="369">
        <f>'1. MM per WP'!J20</f>
        <v>0</v>
      </c>
      <c r="I51" s="369">
        <f>'1. MM per WP'!J26</f>
        <v>0</v>
      </c>
      <c r="J51" s="369">
        <f>'1. MM per WP'!J32</f>
        <v>0</v>
      </c>
      <c r="K51" s="370">
        <f t="shared" si="8"/>
        <v>0</v>
      </c>
      <c r="L51" s="346"/>
    </row>
    <row r="52" spans="1:18" s="271" customFormat="1" ht="19.899999999999999" customHeight="1" x14ac:dyDescent="0.25">
      <c r="A52" s="345"/>
      <c r="B52" s="345"/>
      <c r="C52" s="346"/>
      <c r="D52" s="371"/>
      <c r="E52" s="372"/>
      <c r="F52" s="370">
        <f t="shared" ref="F52:K52" si="9">SUM(F46:F51)</f>
        <v>0</v>
      </c>
      <c r="G52" s="370">
        <f t="shared" si="9"/>
        <v>0</v>
      </c>
      <c r="H52" s="370">
        <f t="shared" si="9"/>
        <v>0</v>
      </c>
      <c r="I52" s="370">
        <f t="shared" si="9"/>
        <v>0</v>
      </c>
      <c r="J52" s="370">
        <f t="shared" si="9"/>
        <v>0</v>
      </c>
      <c r="K52" s="370">
        <f t="shared" si="9"/>
        <v>0</v>
      </c>
      <c r="L52" s="346"/>
    </row>
    <row r="53" spans="1:18" s="271" customFormat="1" ht="19.899999999999999" customHeight="1" x14ac:dyDescent="0.25">
      <c r="A53" s="345"/>
      <c r="B53" s="346"/>
      <c r="C53" s="346"/>
      <c r="D53" s="346"/>
      <c r="E53" s="346"/>
      <c r="F53" s="346"/>
      <c r="G53" s="346"/>
      <c r="H53" s="346"/>
      <c r="I53" s="346"/>
      <c r="J53" s="346"/>
      <c r="K53" s="346"/>
      <c r="L53" s="346"/>
      <c r="M53" s="348"/>
    </row>
    <row r="54" spans="1:18" s="271" customFormat="1" ht="19.899999999999999" customHeight="1" x14ac:dyDescent="0.25">
      <c r="A54" s="345"/>
      <c r="B54" s="346"/>
      <c r="C54" s="346"/>
      <c r="D54" s="346"/>
      <c r="E54" s="346"/>
      <c r="F54" s="346"/>
      <c r="G54" s="346"/>
      <c r="H54" s="346"/>
      <c r="I54" s="346"/>
      <c r="J54" s="346"/>
      <c r="K54" s="346"/>
      <c r="L54" s="346"/>
      <c r="M54" s="348"/>
    </row>
    <row r="55" spans="1:18" s="271" customFormat="1" ht="19.899999999999999" customHeight="1" x14ac:dyDescent="0.25">
      <c r="A55" s="345"/>
      <c r="B55" s="346"/>
      <c r="C55" s="346"/>
      <c r="D55" s="346"/>
      <c r="E55" s="346"/>
      <c r="F55" s="346"/>
      <c r="G55" s="346"/>
      <c r="H55" s="346"/>
      <c r="I55" s="346"/>
      <c r="J55" s="346"/>
      <c r="K55" s="346"/>
      <c r="L55" s="346"/>
      <c r="M55" s="348"/>
    </row>
    <row r="56" spans="1:18" s="271" customFormat="1" ht="19.899999999999999" customHeight="1" x14ac:dyDescent="0.25">
      <c r="A56" s="345"/>
      <c r="B56" s="346"/>
      <c r="C56" s="346"/>
      <c r="D56" s="346"/>
      <c r="E56" s="346"/>
      <c r="F56" s="346"/>
      <c r="G56" s="346"/>
      <c r="H56" s="346"/>
      <c r="I56" s="346"/>
      <c r="J56" s="346"/>
      <c r="K56" s="346"/>
      <c r="L56" s="346"/>
      <c r="M56" s="348"/>
    </row>
    <row r="57" spans="1:18" s="271" customFormat="1" ht="19.899999999999999" customHeight="1" x14ac:dyDescent="0.25">
      <c r="A57" s="345"/>
      <c r="B57" s="346"/>
      <c r="C57" s="346"/>
      <c r="D57" s="346"/>
      <c r="E57" s="346"/>
      <c r="F57" s="346"/>
      <c r="G57" s="346"/>
      <c r="H57" s="346"/>
      <c r="I57" s="346"/>
      <c r="J57" s="346"/>
      <c r="K57" s="346"/>
      <c r="L57" s="346"/>
      <c r="M57" s="348"/>
    </row>
    <row r="58" spans="1:18" s="271" customFormat="1" ht="19.899999999999999" customHeight="1" x14ac:dyDescent="0.25">
      <c r="A58" s="345"/>
      <c r="B58" s="346"/>
      <c r="C58" s="346"/>
      <c r="D58" s="346"/>
      <c r="E58" s="346"/>
      <c r="F58" s="346"/>
      <c r="G58" s="346"/>
      <c r="H58" s="346"/>
      <c r="I58" s="346"/>
      <c r="J58" s="346"/>
      <c r="K58" s="346"/>
      <c r="L58" s="346"/>
      <c r="M58" s="348"/>
    </row>
    <row r="59" spans="1:18" s="271" customFormat="1" ht="19.899999999999999" customHeight="1" x14ac:dyDescent="0.25">
      <c r="A59" s="345"/>
      <c r="B59" s="346"/>
      <c r="C59" s="346"/>
      <c r="D59" s="346"/>
      <c r="E59" s="346"/>
      <c r="F59" s="346"/>
      <c r="G59" s="346"/>
      <c r="H59" s="346"/>
      <c r="I59" s="346"/>
      <c r="J59" s="346"/>
      <c r="K59" s="346"/>
      <c r="L59" s="346"/>
      <c r="M59" s="346"/>
      <c r="N59" s="346"/>
      <c r="O59" s="346"/>
      <c r="P59" s="346"/>
      <c r="Q59" s="348"/>
    </row>
    <row r="60" spans="1:18" s="271" customFormat="1" ht="19.899999999999999" customHeight="1" x14ac:dyDescent="0.25">
      <c r="A60" s="345"/>
      <c r="B60" s="346"/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  <c r="O60" s="346"/>
      <c r="P60" s="346"/>
      <c r="Q60" s="348"/>
    </row>
    <row r="61" spans="1:18" s="271" customFormat="1" ht="19.899999999999999" customHeight="1" x14ac:dyDescent="0.25">
      <c r="A61" s="345"/>
      <c r="B61" s="346"/>
      <c r="C61" s="346"/>
      <c r="D61" s="346"/>
      <c r="E61" s="346"/>
      <c r="F61" s="346"/>
      <c r="G61" s="346"/>
      <c r="H61" s="346"/>
      <c r="I61" s="346"/>
      <c r="J61" s="346"/>
      <c r="K61" s="346"/>
      <c r="L61" s="346"/>
      <c r="M61" s="346"/>
      <c r="N61" s="346"/>
      <c r="O61" s="346"/>
      <c r="P61" s="346"/>
      <c r="Q61" s="346"/>
      <c r="R61" s="348"/>
    </row>
    <row r="62" spans="1:18" s="271" customFormat="1" ht="19.899999999999999" customHeight="1" x14ac:dyDescent="0.25">
      <c r="A62" s="345"/>
      <c r="B62" s="346"/>
      <c r="C62" s="346"/>
      <c r="D62" s="346"/>
      <c r="E62" s="346"/>
      <c r="F62" s="346"/>
      <c r="G62" s="346"/>
      <c r="H62" s="346"/>
      <c r="I62" s="346"/>
      <c r="J62" s="346"/>
      <c r="K62" s="346"/>
      <c r="L62" s="346"/>
      <c r="M62" s="346"/>
      <c r="N62" s="346"/>
      <c r="O62" s="346"/>
      <c r="P62" s="346"/>
      <c r="Q62" s="346"/>
      <c r="R62" s="348"/>
    </row>
    <row r="63" spans="1:18" s="271" customFormat="1" ht="19.899999999999999" customHeight="1" x14ac:dyDescent="0.25">
      <c r="A63" s="345"/>
      <c r="B63" s="346"/>
      <c r="C63" s="346"/>
      <c r="D63" s="346"/>
      <c r="E63" s="346"/>
      <c r="F63" s="346"/>
      <c r="G63" s="346"/>
      <c r="H63" s="346"/>
      <c r="I63" s="346"/>
      <c r="J63" s="346"/>
      <c r="K63" s="346"/>
      <c r="L63" s="346"/>
      <c r="M63" s="346"/>
      <c r="N63" s="346"/>
      <c r="O63" s="346"/>
      <c r="P63" s="346"/>
      <c r="Q63" s="346"/>
      <c r="R63" s="348"/>
    </row>
    <row r="64" spans="1:18" s="271" customFormat="1" ht="19.899999999999999" customHeight="1" x14ac:dyDescent="0.25">
      <c r="A64" s="345"/>
      <c r="B64" s="346"/>
      <c r="C64" s="346"/>
      <c r="D64" s="346"/>
      <c r="E64" s="346"/>
      <c r="F64" s="346"/>
      <c r="G64" s="346"/>
      <c r="H64" s="346"/>
      <c r="I64" s="346"/>
      <c r="J64" s="346"/>
      <c r="K64" s="346"/>
      <c r="L64" s="346"/>
      <c r="M64" s="346"/>
      <c r="N64" s="346"/>
      <c r="O64" s="346"/>
      <c r="P64" s="346"/>
      <c r="Q64" s="346"/>
      <c r="R64" s="348"/>
    </row>
    <row r="65" spans="1:18" s="271" customFormat="1" ht="19.899999999999999" customHeight="1" x14ac:dyDescent="0.25">
      <c r="A65" s="345"/>
      <c r="B65" s="346"/>
      <c r="C65" s="346"/>
      <c r="D65" s="346"/>
      <c r="E65" s="346"/>
      <c r="F65" s="346"/>
      <c r="G65" s="346"/>
      <c r="H65" s="346"/>
      <c r="I65" s="346"/>
      <c r="J65" s="346"/>
      <c r="K65" s="346"/>
      <c r="L65" s="346"/>
      <c r="M65" s="346"/>
      <c r="N65" s="346"/>
      <c r="O65" s="346"/>
      <c r="P65" s="346"/>
      <c r="Q65" s="346"/>
      <c r="R65" s="348"/>
    </row>
    <row r="66" spans="1:18" s="271" customFormat="1" ht="19.899999999999999" customHeight="1" x14ac:dyDescent="0.25">
      <c r="A66" s="345"/>
      <c r="B66" s="346"/>
      <c r="C66" s="346"/>
      <c r="D66" s="346"/>
      <c r="E66" s="346"/>
      <c r="F66" s="346"/>
      <c r="G66" s="346"/>
      <c r="H66" s="346"/>
      <c r="I66" s="346"/>
      <c r="J66" s="346"/>
      <c r="K66" s="346"/>
      <c r="L66" s="346"/>
      <c r="M66" s="346"/>
      <c r="N66" s="346"/>
      <c r="O66" s="346"/>
      <c r="P66" s="346"/>
      <c r="Q66" s="346"/>
      <c r="R66" s="348"/>
    </row>
    <row r="67" spans="1:18" s="271" customFormat="1" ht="19.899999999999999" customHeight="1" x14ac:dyDescent="0.25">
      <c r="A67" s="345"/>
      <c r="B67" s="346"/>
      <c r="C67" s="346"/>
      <c r="D67" s="346"/>
      <c r="E67" s="346"/>
      <c r="F67" s="346"/>
      <c r="G67" s="346"/>
      <c r="H67" s="346"/>
      <c r="I67" s="346"/>
      <c r="J67" s="346"/>
      <c r="K67" s="346"/>
      <c r="L67" s="346"/>
      <c r="M67" s="346"/>
      <c r="N67" s="346"/>
      <c r="O67" s="346"/>
      <c r="P67" s="346"/>
      <c r="Q67" s="346"/>
      <c r="R67" s="348"/>
    </row>
    <row r="68" spans="1:18" s="271" customFormat="1" ht="19.899999999999999" customHeight="1" x14ac:dyDescent="0.25">
      <c r="A68" s="345"/>
      <c r="B68" s="346"/>
      <c r="C68" s="346"/>
      <c r="D68" s="346"/>
      <c r="E68" s="346"/>
      <c r="F68" s="346"/>
      <c r="G68" s="346"/>
      <c r="H68" s="346"/>
      <c r="I68" s="346"/>
      <c r="J68" s="346"/>
      <c r="K68" s="346"/>
      <c r="L68" s="346"/>
      <c r="M68" s="346"/>
      <c r="N68" s="346"/>
      <c r="O68" s="346"/>
      <c r="P68" s="346"/>
      <c r="Q68" s="346"/>
      <c r="R68" s="348"/>
    </row>
    <row r="69" spans="1:18" s="271" customFormat="1" ht="19.899999999999999" customHeight="1" x14ac:dyDescent="0.25">
      <c r="A69" s="345"/>
      <c r="B69" s="346"/>
      <c r="C69" s="346"/>
      <c r="D69" s="346"/>
      <c r="E69" s="346"/>
      <c r="F69" s="346"/>
      <c r="G69" s="346"/>
      <c r="H69" s="346"/>
      <c r="I69" s="346"/>
      <c r="J69" s="346"/>
      <c r="K69" s="346"/>
      <c r="L69" s="346"/>
      <c r="M69" s="346"/>
      <c r="N69" s="346"/>
      <c r="O69" s="346"/>
      <c r="P69" s="346"/>
      <c r="Q69" s="346"/>
      <c r="R69" s="348"/>
    </row>
    <row r="70" spans="1:18" s="271" customFormat="1" ht="19.899999999999999" customHeight="1" x14ac:dyDescent="0.25">
      <c r="A70" s="345"/>
      <c r="B70" s="346"/>
      <c r="C70" s="346"/>
      <c r="D70" s="346"/>
      <c r="E70" s="346"/>
      <c r="F70" s="346"/>
      <c r="G70" s="346"/>
      <c r="H70" s="346"/>
      <c r="I70" s="346"/>
      <c r="J70" s="346"/>
      <c r="K70" s="346"/>
      <c r="L70" s="346"/>
      <c r="M70" s="346"/>
      <c r="N70" s="346"/>
      <c r="O70" s="346"/>
      <c r="P70" s="346"/>
      <c r="Q70" s="346"/>
      <c r="R70" s="348"/>
    </row>
    <row r="71" spans="1:18" s="271" customFormat="1" ht="19.899999999999999" customHeight="1" x14ac:dyDescent="0.25">
      <c r="A71" s="345"/>
      <c r="B71" s="346"/>
      <c r="C71" s="346"/>
      <c r="D71" s="346"/>
      <c r="E71" s="346"/>
      <c r="F71" s="346"/>
      <c r="G71" s="346"/>
      <c r="H71" s="346"/>
      <c r="I71" s="346"/>
      <c r="J71" s="346"/>
      <c r="K71" s="346"/>
      <c r="L71" s="346"/>
      <c r="M71" s="346"/>
      <c r="N71" s="346"/>
      <c r="O71" s="346"/>
      <c r="P71" s="346"/>
      <c r="Q71" s="346"/>
      <c r="R71" s="348"/>
    </row>
    <row r="72" spans="1:18" s="271" customFormat="1" ht="19.899999999999999" customHeight="1" x14ac:dyDescent="0.25">
      <c r="A72" s="345"/>
      <c r="B72" s="346"/>
      <c r="C72" s="346"/>
      <c r="D72" s="346"/>
      <c r="E72" s="346"/>
      <c r="F72" s="346"/>
      <c r="G72" s="346"/>
      <c r="H72" s="346"/>
      <c r="I72" s="346"/>
      <c r="J72" s="346"/>
      <c r="K72" s="346"/>
      <c r="L72" s="346"/>
      <c r="M72" s="346"/>
      <c r="N72" s="346"/>
      <c r="O72" s="346"/>
      <c r="P72" s="346"/>
      <c r="Q72" s="346"/>
      <c r="R72" s="348"/>
    </row>
    <row r="73" spans="1:18" s="271" customFormat="1" ht="19.899999999999999" customHeight="1" x14ac:dyDescent="0.25">
      <c r="A73" s="345"/>
      <c r="B73" s="346"/>
      <c r="C73" s="346"/>
      <c r="D73" s="346"/>
      <c r="E73" s="346"/>
      <c r="F73" s="346"/>
      <c r="G73" s="346"/>
      <c r="H73" s="346"/>
      <c r="I73" s="346"/>
      <c r="J73" s="346"/>
      <c r="K73" s="346"/>
      <c r="L73" s="346"/>
      <c r="M73" s="346"/>
      <c r="N73" s="346"/>
      <c r="O73" s="346"/>
      <c r="P73" s="346"/>
      <c r="Q73" s="346"/>
      <c r="R73" s="348"/>
    </row>
    <row r="74" spans="1:18" s="271" customFormat="1" ht="19.899999999999999" customHeight="1" x14ac:dyDescent="0.25">
      <c r="A74" s="345"/>
      <c r="B74" s="346"/>
      <c r="C74" s="346"/>
      <c r="D74" s="346"/>
      <c r="E74" s="346"/>
      <c r="F74" s="346"/>
      <c r="G74" s="346"/>
      <c r="H74" s="346"/>
      <c r="I74" s="346"/>
      <c r="J74" s="346"/>
      <c r="K74" s="346"/>
      <c r="L74" s="346"/>
      <c r="M74" s="346"/>
      <c r="N74" s="346"/>
      <c r="O74" s="346"/>
      <c r="P74" s="346"/>
      <c r="Q74" s="346"/>
      <c r="R74" s="348"/>
    </row>
    <row r="75" spans="1:18" s="271" customFormat="1" ht="19.899999999999999" customHeight="1" x14ac:dyDescent="0.25">
      <c r="A75" s="345"/>
      <c r="B75" s="346"/>
      <c r="C75" s="346"/>
      <c r="D75" s="346"/>
      <c r="E75" s="346"/>
      <c r="F75" s="346"/>
      <c r="G75" s="346"/>
      <c r="H75" s="346"/>
      <c r="I75" s="346"/>
      <c r="J75" s="346"/>
      <c r="K75" s="346"/>
      <c r="L75" s="346"/>
      <c r="M75" s="346"/>
      <c r="N75" s="346"/>
      <c r="O75" s="346"/>
      <c r="P75" s="346"/>
      <c r="Q75" s="346"/>
      <c r="R75" s="348"/>
    </row>
    <row r="76" spans="1:18" s="271" customFormat="1" ht="19.899999999999999" customHeight="1" x14ac:dyDescent="0.25">
      <c r="A76" s="345"/>
      <c r="B76" s="346"/>
      <c r="C76" s="346"/>
      <c r="D76" s="346"/>
      <c r="E76" s="346"/>
      <c r="F76" s="346"/>
      <c r="G76" s="346"/>
      <c r="H76" s="346"/>
      <c r="I76" s="346"/>
      <c r="J76" s="346"/>
      <c r="K76" s="346"/>
      <c r="L76" s="346"/>
      <c r="M76" s="346"/>
      <c r="N76" s="346"/>
      <c r="O76" s="346"/>
      <c r="P76" s="346"/>
      <c r="Q76" s="346"/>
      <c r="R76" s="348"/>
    </row>
    <row r="77" spans="1:18" s="271" customFormat="1" ht="19.899999999999999" customHeight="1" x14ac:dyDescent="0.25">
      <c r="A77" s="345"/>
      <c r="B77" s="346"/>
      <c r="C77" s="346"/>
      <c r="D77" s="346"/>
      <c r="E77" s="346"/>
      <c r="F77" s="346"/>
      <c r="G77" s="346"/>
      <c r="H77" s="346"/>
      <c r="I77" s="346"/>
      <c r="J77" s="346"/>
      <c r="K77" s="346"/>
      <c r="L77" s="346"/>
      <c r="M77" s="346"/>
      <c r="N77" s="346"/>
      <c r="O77" s="346"/>
      <c r="P77" s="346"/>
      <c r="Q77" s="346"/>
      <c r="R77" s="348"/>
    </row>
    <row r="78" spans="1:18" s="271" customFormat="1" ht="19.899999999999999" customHeight="1" x14ac:dyDescent="0.25">
      <c r="A78" s="345"/>
      <c r="B78" s="346"/>
      <c r="C78" s="346"/>
      <c r="D78" s="346"/>
      <c r="E78" s="346"/>
      <c r="F78" s="346"/>
      <c r="G78" s="346"/>
      <c r="H78" s="346"/>
      <c r="I78" s="346"/>
      <c r="J78" s="346"/>
      <c r="K78" s="346"/>
      <c r="L78" s="346"/>
      <c r="M78" s="346"/>
      <c r="N78" s="346"/>
      <c r="O78" s="346"/>
      <c r="P78" s="346"/>
      <c r="Q78" s="346"/>
      <c r="R78" s="348"/>
    </row>
    <row r="79" spans="1:18" s="271" customFormat="1" ht="19.899999999999999" customHeight="1" x14ac:dyDescent="0.25">
      <c r="A79" s="345"/>
      <c r="B79" s="346"/>
      <c r="C79" s="346"/>
      <c r="D79" s="346"/>
      <c r="E79" s="346"/>
      <c r="F79" s="346"/>
      <c r="G79" s="346"/>
      <c r="H79" s="346"/>
      <c r="I79" s="346"/>
      <c r="J79" s="346"/>
      <c r="K79" s="346"/>
      <c r="L79" s="346"/>
      <c r="M79" s="346"/>
      <c r="N79" s="346"/>
      <c r="O79" s="346"/>
      <c r="P79" s="346"/>
      <c r="Q79" s="346"/>
      <c r="R79" s="348"/>
    </row>
    <row r="80" spans="1:18" s="271" customFormat="1" ht="19.899999999999999" customHeight="1" x14ac:dyDescent="0.25">
      <c r="A80" s="345"/>
      <c r="B80" s="346"/>
      <c r="C80" s="346"/>
      <c r="D80" s="346"/>
      <c r="E80" s="346"/>
      <c r="F80" s="346"/>
      <c r="G80" s="346"/>
      <c r="H80" s="346"/>
      <c r="I80" s="346"/>
      <c r="J80" s="346"/>
      <c r="K80" s="346"/>
      <c r="L80" s="346"/>
      <c r="M80" s="346"/>
      <c r="N80" s="346"/>
      <c r="O80" s="346"/>
      <c r="P80" s="346"/>
      <c r="Q80" s="346"/>
      <c r="R80" s="348"/>
    </row>
    <row r="81" spans="1:18" s="271" customFormat="1" ht="19.899999999999999" customHeight="1" x14ac:dyDescent="0.25">
      <c r="A81" s="345"/>
      <c r="B81" s="346"/>
      <c r="C81" s="346"/>
      <c r="D81" s="346"/>
      <c r="E81" s="346"/>
      <c r="F81" s="346"/>
      <c r="G81" s="346"/>
      <c r="H81" s="346"/>
      <c r="I81" s="346"/>
      <c r="J81" s="346"/>
      <c r="K81" s="346"/>
      <c r="L81" s="346"/>
      <c r="M81" s="346"/>
      <c r="N81" s="346"/>
      <c r="O81" s="346"/>
      <c r="P81" s="346"/>
      <c r="Q81" s="346"/>
      <c r="R81" s="348"/>
    </row>
    <row r="82" spans="1:18" s="271" customFormat="1" ht="19.899999999999999" customHeight="1" x14ac:dyDescent="0.25">
      <c r="A82" s="345"/>
      <c r="B82" s="346"/>
      <c r="C82" s="346"/>
      <c r="D82" s="346"/>
      <c r="E82" s="346"/>
      <c r="F82" s="346"/>
      <c r="G82" s="346"/>
      <c r="H82" s="346"/>
      <c r="I82" s="346"/>
      <c r="J82" s="346"/>
      <c r="K82" s="346"/>
      <c r="L82" s="346"/>
      <c r="M82" s="346"/>
      <c r="N82" s="346"/>
      <c r="O82" s="346"/>
      <c r="P82" s="346"/>
      <c r="Q82" s="346"/>
      <c r="R82" s="348"/>
    </row>
    <row r="83" spans="1:18" s="271" customFormat="1" ht="19.899999999999999" customHeight="1" x14ac:dyDescent="0.25">
      <c r="A83" s="345"/>
      <c r="B83" s="346"/>
      <c r="C83" s="346"/>
      <c r="D83" s="346"/>
      <c r="E83" s="346"/>
      <c r="F83" s="346"/>
      <c r="G83" s="346"/>
      <c r="H83" s="346"/>
      <c r="I83" s="346"/>
      <c r="J83" s="346"/>
      <c r="K83" s="346"/>
      <c r="L83" s="346"/>
      <c r="M83" s="346"/>
      <c r="N83" s="346"/>
      <c r="O83" s="346"/>
      <c r="P83" s="346"/>
      <c r="Q83" s="346"/>
      <c r="R83" s="348"/>
    </row>
    <row r="84" spans="1:18" s="271" customFormat="1" ht="19.899999999999999" customHeight="1" x14ac:dyDescent="0.25">
      <c r="A84" s="345"/>
      <c r="B84" s="346"/>
      <c r="C84" s="346"/>
      <c r="D84" s="346"/>
      <c r="E84" s="346"/>
      <c r="F84" s="346"/>
      <c r="G84" s="346"/>
      <c r="H84" s="346"/>
      <c r="I84" s="346"/>
      <c r="J84" s="346"/>
      <c r="K84" s="346"/>
      <c r="L84" s="346"/>
      <c r="M84" s="346"/>
      <c r="N84" s="346"/>
      <c r="O84" s="346"/>
      <c r="P84" s="346"/>
      <c r="Q84" s="346"/>
      <c r="R84" s="348"/>
    </row>
    <row r="85" spans="1:18" s="271" customFormat="1" ht="19.899999999999999" customHeight="1" x14ac:dyDescent="0.25">
      <c r="A85" s="345"/>
      <c r="B85" s="346"/>
      <c r="C85" s="346"/>
      <c r="D85" s="346"/>
      <c r="E85" s="346"/>
      <c r="F85" s="346"/>
      <c r="G85" s="346"/>
      <c r="H85" s="346"/>
      <c r="I85" s="346"/>
      <c r="J85" s="346"/>
      <c r="K85" s="346"/>
      <c r="L85" s="346"/>
      <c r="M85" s="346"/>
      <c r="N85" s="346"/>
      <c r="O85" s="346"/>
      <c r="P85" s="346"/>
      <c r="Q85" s="346"/>
      <c r="R85" s="348"/>
    </row>
    <row r="86" spans="1:18" s="271" customFormat="1" ht="19.899999999999999" customHeight="1" x14ac:dyDescent="0.25">
      <c r="A86" s="345"/>
      <c r="B86" s="346"/>
      <c r="C86" s="346"/>
      <c r="D86" s="346"/>
      <c r="E86" s="346"/>
      <c r="F86" s="346"/>
      <c r="G86" s="346"/>
      <c r="H86" s="346"/>
      <c r="I86" s="346"/>
      <c r="J86" s="346"/>
      <c r="K86" s="346"/>
      <c r="L86" s="346"/>
      <c r="M86" s="346"/>
      <c r="N86" s="346"/>
      <c r="O86" s="346"/>
      <c r="P86" s="346"/>
      <c r="Q86" s="346"/>
      <c r="R86" s="348"/>
    </row>
    <row r="87" spans="1:18" s="271" customFormat="1" ht="19.899999999999999" customHeight="1" x14ac:dyDescent="0.25">
      <c r="A87" s="345"/>
      <c r="B87" s="346"/>
      <c r="C87" s="346"/>
      <c r="D87" s="346"/>
      <c r="E87" s="346"/>
      <c r="F87" s="346"/>
      <c r="G87" s="346"/>
      <c r="H87" s="346"/>
      <c r="I87" s="346"/>
      <c r="J87" s="346"/>
      <c r="K87" s="346"/>
      <c r="L87" s="346"/>
      <c r="M87" s="346"/>
      <c r="N87" s="346"/>
      <c r="O87" s="346"/>
      <c r="P87" s="346"/>
      <c r="Q87" s="346"/>
      <c r="R87" s="348"/>
    </row>
    <row r="88" spans="1:18" s="271" customFormat="1" ht="19.899999999999999" customHeight="1" x14ac:dyDescent="0.25">
      <c r="A88" s="345"/>
      <c r="B88" s="346"/>
      <c r="C88" s="346"/>
      <c r="D88" s="346"/>
      <c r="E88" s="346"/>
      <c r="F88" s="346"/>
      <c r="G88" s="346"/>
      <c r="H88" s="346"/>
      <c r="I88" s="346"/>
      <c r="J88" s="346"/>
      <c r="K88" s="346"/>
      <c r="L88" s="346"/>
      <c r="M88" s="346"/>
      <c r="N88" s="346"/>
      <c r="O88" s="346"/>
      <c r="P88" s="346"/>
      <c r="Q88" s="346"/>
      <c r="R88" s="348"/>
    </row>
    <row r="89" spans="1:18" s="271" customFormat="1" ht="19.899999999999999" customHeight="1" x14ac:dyDescent="0.25">
      <c r="A89" s="345"/>
      <c r="B89" s="346"/>
      <c r="C89" s="346"/>
      <c r="D89" s="346"/>
      <c r="E89" s="346"/>
      <c r="F89" s="346"/>
      <c r="G89" s="346"/>
      <c r="H89" s="346"/>
      <c r="I89" s="346"/>
      <c r="J89" s="346"/>
      <c r="K89" s="346"/>
      <c r="L89" s="346"/>
      <c r="M89" s="346"/>
      <c r="N89" s="346"/>
      <c r="O89" s="346"/>
      <c r="P89" s="346"/>
      <c r="Q89" s="346"/>
      <c r="R89" s="348"/>
    </row>
    <row r="90" spans="1:18" s="271" customFormat="1" ht="19.899999999999999" customHeight="1" x14ac:dyDescent="0.25">
      <c r="A90" s="345"/>
      <c r="B90" s="346"/>
      <c r="C90" s="346"/>
      <c r="D90" s="346"/>
      <c r="E90" s="346"/>
      <c r="F90" s="346"/>
      <c r="G90" s="346"/>
      <c r="H90" s="346"/>
      <c r="I90" s="346"/>
      <c r="J90" s="346"/>
      <c r="K90" s="346"/>
      <c r="L90" s="346"/>
      <c r="M90" s="346"/>
      <c r="N90" s="346"/>
      <c r="O90" s="346"/>
      <c r="P90" s="346"/>
      <c r="Q90" s="346"/>
      <c r="R90" s="348"/>
    </row>
    <row r="91" spans="1:18" s="271" customFormat="1" ht="19.899999999999999" customHeight="1" x14ac:dyDescent="0.25">
      <c r="A91" s="345"/>
      <c r="B91" s="346"/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6"/>
      <c r="R91" s="348"/>
    </row>
    <row r="92" spans="1:18" s="271" customFormat="1" ht="19.899999999999999" customHeight="1" x14ac:dyDescent="0.25">
      <c r="A92" s="345"/>
      <c r="B92" s="346"/>
      <c r="C92" s="346"/>
      <c r="D92" s="346"/>
      <c r="E92" s="346"/>
      <c r="F92" s="346"/>
      <c r="G92" s="346"/>
      <c r="H92" s="346"/>
      <c r="I92" s="346"/>
      <c r="J92" s="346"/>
      <c r="K92" s="346"/>
      <c r="L92" s="346"/>
      <c r="M92" s="346"/>
      <c r="N92" s="346"/>
      <c r="O92" s="346"/>
      <c r="P92" s="346"/>
      <c r="Q92" s="346"/>
      <c r="R92" s="348"/>
    </row>
    <row r="93" spans="1:18" s="271" customFormat="1" ht="19.899999999999999" customHeight="1" x14ac:dyDescent="0.25">
      <c r="A93" s="345"/>
      <c r="B93" s="346"/>
      <c r="C93" s="346"/>
      <c r="D93" s="346"/>
      <c r="E93" s="346"/>
      <c r="F93" s="346"/>
      <c r="G93" s="346"/>
      <c r="H93" s="346"/>
      <c r="I93" s="346"/>
      <c r="J93" s="346"/>
      <c r="K93" s="346"/>
      <c r="L93" s="346"/>
      <c r="M93" s="346"/>
      <c r="N93" s="346"/>
      <c r="O93" s="346"/>
      <c r="P93" s="346"/>
      <c r="Q93" s="346"/>
      <c r="R93" s="348"/>
    </row>
    <row r="94" spans="1:18" s="271" customFormat="1" ht="19.899999999999999" customHeight="1" x14ac:dyDescent="0.25">
      <c r="A94" s="345"/>
      <c r="B94" s="346"/>
      <c r="C94" s="346"/>
      <c r="D94" s="346"/>
      <c r="E94" s="346"/>
      <c r="F94" s="346"/>
      <c r="G94" s="346"/>
      <c r="H94" s="346"/>
      <c r="I94" s="346"/>
      <c r="J94" s="346"/>
      <c r="K94" s="346"/>
      <c r="L94" s="346"/>
      <c r="M94" s="346"/>
      <c r="N94" s="346"/>
      <c r="O94" s="346"/>
      <c r="P94" s="346"/>
      <c r="Q94" s="346"/>
      <c r="R94" s="348"/>
    </row>
    <row r="95" spans="1:18" s="271" customFormat="1" ht="19.899999999999999" customHeight="1" x14ac:dyDescent="0.25">
      <c r="A95" s="345"/>
      <c r="B95" s="346"/>
      <c r="C95" s="346"/>
      <c r="D95" s="346"/>
      <c r="E95" s="346"/>
      <c r="F95" s="346"/>
      <c r="G95" s="346"/>
      <c r="H95" s="346"/>
      <c r="I95" s="346"/>
      <c r="J95" s="346"/>
      <c r="K95" s="346"/>
      <c r="L95" s="346"/>
      <c r="M95" s="346"/>
      <c r="N95" s="346"/>
      <c r="O95" s="346"/>
      <c r="P95" s="346"/>
      <c r="Q95" s="346"/>
      <c r="R95" s="348"/>
    </row>
    <row r="96" spans="1:18" s="271" customFormat="1" ht="19.899999999999999" customHeight="1" x14ac:dyDescent="0.25">
      <c r="A96" s="345"/>
      <c r="B96" s="346"/>
      <c r="C96" s="346"/>
      <c r="D96" s="346"/>
      <c r="E96" s="346"/>
      <c r="F96" s="346"/>
      <c r="G96" s="346"/>
      <c r="H96" s="346"/>
      <c r="I96" s="346"/>
      <c r="J96" s="346"/>
      <c r="K96" s="346"/>
      <c r="L96" s="346"/>
      <c r="M96" s="346"/>
      <c r="N96" s="346"/>
      <c r="O96" s="346"/>
      <c r="P96" s="346"/>
      <c r="Q96" s="346"/>
      <c r="R96" s="348"/>
    </row>
    <row r="97" spans="1:29" s="271" customFormat="1" ht="19.899999999999999" customHeight="1" x14ac:dyDescent="0.25">
      <c r="A97" s="345"/>
      <c r="B97" s="346"/>
      <c r="C97" s="346"/>
      <c r="D97" s="346"/>
      <c r="E97" s="346"/>
      <c r="F97" s="346"/>
      <c r="G97" s="346"/>
      <c r="H97" s="346"/>
      <c r="I97" s="346"/>
      <c r="J97" s="346"/>
      <c r="K97" s="346"/>
      <c r="L97" s="346"/>
      <c r="M97" s="346"/>
      <c r="N97" s="346"/>
      <c r="O97" s="346"/>
      <c r="P97" s="346"/>
      <c r="Q97" s="346"/>
      <c r="R97" s="348"/>
    </row>
    <row r="98" spans="1:29" s="271" customFormat="1" ht="19.899999999999999" customHeight="1" x14ac:dyDescent="0.25">
      <c r="A98" s="345"/>
      <c r="B98" s="346"/>
      <c r="C98" s="346"/>
      <c r="D98" s="346"/>
      <c r="E98" s="346"/>
      <c r="F98" s="346"/>
      <c r="G98" s="346"/>
      <c r="H98" s="346"/>
      <c r="I98" s="346"/>
      <c r="J98" s="346"/>
      <c r="K98" s="346"/>
      <c r="L98" s="346"/>
      <c r="M98" s="346"/>
      <c r="N98" s="346"/>
      <c r="O98" s="346"/>
      <c r="P98" s="346"/>
      <c r="Q98" s="346"/>
      <c r="R98" s="348"/>
    </row>
    <row r="99" spans="1:29" s="271" customFormat="1" ht="19.899999999999999" customHeight="1" x14ac:dyDescent="0.25">
      <c r="A99" s="345"/>
      <c r="B99" s="346"/>
      <c r="C99" s="346"/>
      <c r="D99" s="346"/>
      <c r="E99" s="346"/>
      <c r="F99" s="346"/>
      <c r="G99" s="346"/>
      <c r="H99" s="346"/>
      <c r="I99" s="346"/>
      <c r="J99" s="346"/>
      <c r="K99" s="346"/>
      <c r="L99" s="346"/>
      <c r="M99" s="346"/>
      <c r="N99" s="346"/>
      <c r="O99" s="346"/>
      <c r="P99" s="346"/>
      <c r="Q99" s="346"/>
      <c r="R99" s="348"/>
    </row>
    <row r="100" spans="1:29" s="271" customFormat="1" ht="19.899999999999999" customHeight="1" x14ac:dyDescent="0.25">
      <c r="A100" s="345"/>
      <c r="B100" s="346"/>
      <c r="C100" s="346"/>
      <c r="D100" s="346"/>
      <c r="E100" s="346"/>
      <c r="F100" s="346"/>
      <c r="G100" s="346"/>
      <c r="H100" s="346"/>
      <c r="I100" s="346"/>
      <c r="J100" s="346"/>
      <c r="K100" s="346"/>
      <c r="L100" s="346"/>
      <c r="M100" s="346"/>
      <c r="N100" s="346"/>
      <c r="O100" s="346"/>
      <c r="P100" s="346"/>
      <c r="Q100" s="346"/>
      <c r="R100" s="348"/>
    </row>
    <row r="101" spans="1:29" s="271" customFormat="1" ht="19.899999999999999" customHeight="1" x14ac:dyDescent="0.25">
      <c r="A101" s="345"/>
      <c r="B101" s="346"/>
      <c r="C101" s="346"/>
      <c r="D101" s="346"/>
      <c r="E101" s="346"/>
      <c r="F101" s="346"/>
      <c r="G101" s="346"/>
      <c r="H101" s="346"/>
      <c r="I101" s="346"/>
      <c r="J101" s="346"/>
      <c r="K101" s="346"/>
      <c r="L101" s="346"/>
      <c r="M101" s="346"/>
      <c r="N101" s="346"/>
      <c r="O101" s="346"/>
      <c r="P101" s="346"/>
      <c r="Q101" s="346"/>
      <c r="R101" s="348"/>
    </row>
    <row r="102" spans="1:29" s="271" customFormat="1" ht="19.899999999999999" customHeight="1" x14ac:dyDescent="0.25">
      <c r="A102" s="345"/>
      <c r="B102" s="346"/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  <c r="R102" s="348"/>
    </row>
    <row r="103" spans="1:29" s="271" customFormat="1" ht="19.899999999999999" customHeight="1" x14ac:dyDescent="0.25">
      <c r="A103" s="345"/>
      <c r="B103" s="346"/>
      <c r="C103" s="346"/>
      <c r="D103" s="346"/>
      <c r="E103" s="346"/>
      <c r="F103" s="346"/>
      <c r="G103" s="346"/>
      <c r="H103" s="346"/>
      <c r="I103" s="346"/>
      <c r="J103" s="346"/>
      <c r="K103" s="346"/>
      <c r="L103" s="346"/>
      <c r="M103" s="346"/>
      <c r="N103" s="346"/>
      <c r="O103" s="346"/>
      <c r="P103" s="346"/>
      <c r="Q103" s="346"/>
      <c r="R103" s="348"/>
    </row>
    <row r="104" spans="1:29" s="271" customFormat="1" ht="19.899999999999999" customHeight="1" x14ac:dyDescent="0.25">
      <c r="A104" s="345"/>
      <c r="B104" s="346"/>
      <c r="C104" s="346"/>
      <c r="D104" s="346"/>
      <c r="E104" s="346"/>
      <c r="F104" s="346"/>
      <c r="G104" s="346"/>
      <c r="H104" s="346"/>
      <c r="I104" s="346"/>
      <c r="J104" s="346"/>
      <c r="K104" s="346"/>
      <c r="L104" s="346"/>
      <c r="M104" s="346"/>
      <c r="N104" s="346"/>
      <c r="O104" s="346"/>
      <c r="P104" s="346"/>
      <c r="Q104" s="346"/>
      <c r="R104" s="348"/>
    </row>
    <row r="105" spans="1:29" s="271" customFormat="1" ht="19.899999999999999" customHeight="1" x14ac:dyDescent="0.25">
      <c r="A105" s="345"/>
      <c r="B105" s="346"/>
      <c r="C105" s="346"/>
      <c r="D105" s="346"/>
      <c r="E105" s="346"/>
      <c r="F105" s="346"/>
      <c r="G105" s="346"/>
      <c r="H105" s="346"/>
      <c r="I105" s="346"/>
      <c r="J105" s="346"/>
      <c r="K105" s="346"/>
      <c r="L105" s="346"/>
      <c r="M105" s="346"/>
      <c r="N105" s="346"/>
      <c r="O105" s="346"/>
      <c r="P105" s="346"/>
      <c r="Q105" s="346"/>
      <c r="R105" s="348"/>
    </row>
    <row r="106" spans="1:29" s="271" customFormat="1" ht="19.899999999999999" customHeight="1" x14ac:dyDescent="0.25">
      <c r="A106" s="345"/>
      <c r="B106" s="346"/>
      <c r="C106" s="346"/>
      <c r="D106" s="346"/>
      <c r="E106" s="346"/>
      <c r="F106" s="346"/>
      <c r="G106" s="346"/>
      <c r="H106" s="346"/>
      <c r="I106" s="346"/>
      <c r="J106" s="346"/>
      <c r="K106" s="346"/>
      <c r="L106" s="346"/>
      <c r="M106" s="346"/>
      <c r="N106" s="346"/>
      <c r="O106" s="346"/>
      <c r="P106" s="346"/>
      <c r="Q106" s="346"/>
      <c r="R106" s="348"/>
    </row>
    <row r="107" spans="1:29" s="271" customFormat="1" ht="19.899999999999999" customHeight="1" x14ac:dyDescent="0.25">
      <c r="A107" s="345"/>
      <c r="B107" s="346"/>
      <c r="C107" s="346"/>
      <c r="D107" s="346"/>
      <c r="E107" s="346"/>
      <c r="F107" s="346"/>
      <c r="G107" s="346"/>
      <c r="H107" s="346"/>
      <c r="I107" s="346"/>
      <c r="J107" s="346"/>
      <c r="K107" s="346"/>
      <c r="L107" s="346"/>
      <c r="M107" s="346"/>
      <c r="N107" s="346"/>
      <c r="O107" s="346"/>
      <c r="P107" s="346"/>
      <c r="Q107" s="346"/>
      <c r="R107" s="348"/>
    </row>
    <row r="108" spans="1:29" s="271" customFormat="1" ht="19.899999999999999" customHeight="1" x14ac:dyDescent="0.25">
      <c r="A108" s="345"/>
      <c r="B108" s="346"/>
      <c r="C108" s="346"/>
      <c r="D108" s="346"/>
      <c r="E108" s="346"/>
      <c r="F108" s="346"/>
      <c r="G108" s="346"/>
      <c r="H108" s="346"/>
      <c r="I108" s="346"/>
      <c r="J108" s="346"/>
      <c r="K108" s="346"/>
      <c r="L108" s="346"/>
      <c r="M108" s="346"/>
      <c r="N108" s="346"/>
      <c r="O108" s="346"/>
      <c r="P108" s="346"/>
      <c r="Q108" s="346"/>
      <c r="R108" s="348"/>
    </row>
    <row r="109" spans="1:29" s="271" customFormat="1" ht="19.899999999999999" customHeight="1" x14ac:dyDescent="0.25">
      <c r="A109" s="345"/>
      <c r="B109" s="346"/>
      <c r="C109" s="346"/>
      <c r="D109" s="346"/>
      <c r="E109" s="346"/>
      <c r="F109" s="346"/>
      <c r="G109" s="346"/>
      <c r="H109" s="346"/>
      <c r="I109" s="346"/>
      <c r="J109" s="346"/>
      <c r="K109" s="346"/>
      <c r="L109" s="346"/>
      <c r="M109" s="346"/>
      <c r="N109" s="346"/>
      <c r="O109" s="346"/>
      <c r="P109" s="346"/>
      <c r="Q109" s="346"/>
      <c r="R109" s="348"/>
    </row>
    <row r="110" spans="1:29" ht="19.899999999999999" customHeight="1" x14ac:dyDescent="0.25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6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</row>
    <row r="111" spans="1:29" ht="19.899999999999999" customHeight="1" x14ac:dyDescent="0.25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6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</row>
    <row r="112" spans="1:29" ht="19.899999999999999" customHeight="1" x14ac:dyDescent="0.25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6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</row>
    <row r="113" spans="1:29" ht="19.899999999999999" customHeight="1" x14ac:dyDescent="0.25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6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</row>
    <row r="114" spans="1:29" ht="19.899999999999999" customHeight="1" x14ac:dyDescent="0.25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6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</row>
    <row r="115" spans="1:29" x14ac:dyDescent="0.25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6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</row>
    <row r="116" spans="1:29" x14ac:dyDescent="0.25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6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</row>
    <row r="117" spans="1:29" x14ac:dyDescent="0.25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6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</row>
    <row r="118" spans="1:29" x14ac:dyDescent="0.25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6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</row>
    <row r="119" spans="1:29" x14ac:dyDescent="0.25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6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</row>
    <row r="120" spans="1:29" x14ac:dyDescent="0.25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6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</row>
    <row r="121" spans="1:29" x14ac:dyDescent="0.25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6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</row>
    <row r="122" spans="1:29" x14ac:dyDescent="0.25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6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</row>
    <row r="123" spans="1:29" x14ac:dyDescent="0.25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6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</row>
    <row r="124" spans="1:29" x14ac:dyDescent="0.25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6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</row>
    <row r="125" spans="1:29" x14ac:dyDescent="0.25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6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</row>
    <row r="126" spans="1:29" x14ac:dyDescent="0.25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6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</row>
    <row r="127" spans="1:29" x14ac:dyDescent="0.25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6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</row>
    <row r="128" spans="1:29" x14ac:dyDescent="0.25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6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</row>
    <row r="129" spans="1:29" x14ac:dyDescent="0.25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6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spans="1:29" x14ac:dyDescent="0.25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6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spans="1:29" x14ac:dyDescent="0.25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6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</row>
    <row r="132" spans="1:29" x14ac:dyDescent="0.25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6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spans="1:29" x14ac:dyDescent="0.25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6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</row>
    <row r="134" spans="1:29" x14ac:dyDescent="0.25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6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</row>
    <row r="135" spans="1:29" x14ac:dyDescent="0.25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6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</row>
    <row r="136" spans="1:29" x14ac:dyDescent="0.25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6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spans="1:29" x14ac:dyDescent="0.25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6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spans="1:29" x14ac:dyDescent="0.25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6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spans="1:29" x14ac:dyDescent="0.25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6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spans="1:29" x14ac:dyDescent="0.25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6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spans="1:29" x14ac:dyDescent="0.25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6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spans="1:29" x14ac:dyDescent="0.25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6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spans="1:29" x14ac:dyDescent="0.25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6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spans="1:29" x14ac:dyDescent="0.25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6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spans="1:29" x14ac:dyDescent="0.25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6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spans="1:29" x14ac:dyDescent="0.25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6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spans="1:29" x14ac:dyDescent="0.25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6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</row>
    <row r="148" spans="1:29" x14ac:dyDescent="0.25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6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</row>
    <row r="149" spans="1:29" x14ac:dyDescent="0.25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6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</row>
    <row r="150" spans="1:29" x14ac:dyDescent="0.25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6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spans="1:29" x14ac:dyDescent="0.25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6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</row>
    <row r="152" spans="1:29" x14ac:dyDescent="0.25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6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</row>
    <row r="153" spans="1:29" x14ac:dyDescent="0.25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6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</row>
    <row r="154" spans="1:29" x14ac:dyDescent="0.25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6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spans="1:29" x14ac:dyDescent="0.25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6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spans="1:29" x14ac:dyDescent="0.25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6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spans="1:29" x14ac:dyDescent="0.25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6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spans="1:29" x14ac:dyDescent="0.25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6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</row>
    <row r="159" spans="1:29" x14ac:dyDescent="0.25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6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</row>
    <row r="160" spans="1:29" x14ac:dyDescent="0.25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6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</row>
    <row r="161" spans="1:29" x14ac:dyDescent="0.25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6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spans="1:29" x14ac:dyDescent="0.25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6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spans="1:29" x14ac:dyDescent="0.25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6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spans="1:29" x14ac:dyDescent="0.25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6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spans="1:29" x14ac:dyDescent="0.25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6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spans="1:29" x14ac:dyDescent="0.25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6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spans="1:29" x14ac:dyDescent="0.25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6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spans="1:29" x14ac:dyDescent="0.25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6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spans="1:29" x14ac:dyDescent="0.25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6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spans="1:29" x14ac:dyDescent="0.25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6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</row>
    <row r="171" spans="1:29" x14ac:dyDescent="0.25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6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</row>
    <row r="172" spans="1:29" x14ac:dyDescent="0.25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6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</row>
    <row r="173" spans="1:29" x14ac:dyDescent="0.25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6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spans="1:29" x14ac:dyDescent="0.25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6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spans="1:29" x14ac:dyDescent="0.25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6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spans="1:29" x14ac:dyDescent="0.25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6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spans="1:29" x14ac:dyDescent="0.25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6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spans="1:29" x14ac:dyDescent="0.25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6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spans="1:29" x14ac:dyDescent="0.25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6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spans="1:29" x14ac:dyDescent="0.25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6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spans="1:29" x14ac:dyDescent="0.25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6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spans="1:29" x14ac:dyDescent="0.25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6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spans="1:29" x14ac:dyDescent="0.25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6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spans="1:29" x14ac:dyDescent="0.25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6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spans="1:29" x14ac:dyDescent="0.25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6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spans="1:29" x14ac:dyDescent="0.25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6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spans="1:29" x14ac:dyDescent="0.25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6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spans="1:29" x14ac:dyDescent="0.25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6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spans="1:29" x14ac:dyDescent="0.25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6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spans="1:29" x14ac:dyDescent="0.25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6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spans="1:29" x14ac:dyDescent="0.25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6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spans="1:29" x14ac:dyDescent="0.25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6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spans="1:29" x14ac:dyDescent="0.25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6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spans="1:29" x14ac:dyDescent="0.25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6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spans="1:29" x14ac:dyDescent="0.25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6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spans="1:29" x14ac:dyDescent="0.25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6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spans="1:29" x14ac:dyDescent="0.25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6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spans="1:29" x14ac:dyDescent="0.25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6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spans="1:29" x14ac:dyDescent="0.25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6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spans="1:29" x14ac:dyDescent="0.25">
      <c r="A200" s="1"/>
      <c r="B200" s="2"/>
      <c r="C200" s="2"/>
      <c r="D200" s="2"/>
      <c r="E200" s="2"/>
      <c r="F200" s="7"/>
      <c r="G200" s="7"/>
      <c r="H200" s="7"/>
      <c r="I200" s="7"/>
      <c r="J200" s="7"/>
      <c r="K200" s="7"/>
      <c r="L200" s="2"/>
      <c r="M200" s="2"/>
      <c r="N200" s="2"/>
      <c r="O200" s="2"/>
      <c r="P200" s="2"/>
      <c r="Q200" s="2"/>
      <c r="R200" s="6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spans="1:29" x14ac:dyDescent="0.25">
      <c r="A201" s="1"/>
      <c r="B201" s="2"/>
      <c r="C201" s="2"/>
      <c r="D201" s="2"/>
      <c r="E201" s="2"/>
      <c r="F201" s="3"/>
      <c r="G201" s="3"/>
      <c r="H201" s="3"/>
      <c r="I201" s="3"/>
      <c r="J201" s="3"/>
      <c r="K201" s="3"/>
      <c r="L201" s="2"/>
      <c r="M201" s="2"/>
      <c r="N201" s="2"/>
      <c r="O201" s="2"/>
      <c r="P201" s="2"/>
      <c r="Q201" s="2"/>
      <c r="R201" s="6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spans="1:29" x14ac:dyDescent="0.25">
      <c r="A202" s="1"/>
      <c r="B202" s="2"/>
      <c r="C202" s="2"/>
      <c r="D202" s="2"/>
      <c r="E202" s="2"/>
      <c r="F202" s="3"/>
      <c r="G202" s="3"/>
      <c r="H202" s="3"/>
      <c r="I202" s="3"/>
      <c r="J202" s="3"/>
      <c r="K202" s="3"/>
      <c r="L202" s="2"/>
      <c r="M202" s="2"/>
      <c r="N202" s="2"/>
      <c r="O202" s="2"/>
      <c r="P202" s="2"/>
      <c r="Q202" s="2"/>
      <c r="R202" s="6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spans="1:29" x14ac:dyDescent="0.25">
      <c r="A203" s="1"/>
      <c r="B203" s="2"/>
      <c r="C203" s="2"/>
      <c r="D203" s="2"/>
      <c r="E203" s="2"/>
      <c r="F203" s="3"/>
      <c r="G203" s="3"/>
      <c r="H203" s="3"/>
      <c r="I203" s="3"/>
      <c r="J203" s="3"/>
      <c r="K203" s="3"/>
      <c r="L203" s="2"/>
      <c r="M203" s="2"/>
      <c r="N203" s="2"/>
      <c r="O203" s="2"/>
      <c r="P203" s="2"/>
      <c r="Q203" s="2"/>
      <c r="R203" s="6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spans="1:29" x14ac:dyDescent="0.25">
      <c r="A204" s="1"/>
      <c r="B204" s="2"/>
      <c r="C204" s="2"/>
      <c r="D204" s="2"/>
      <c r="E204" s="2"/>
      <c r="F204" s="3"/>
      <c r="G204" s="3"/>
      <c r="H204" s="3"/>
      <c r="I204" s="3"/>
      <c r="J204" s="3"/>
      <c r="K204" s="3"/>
      <c r="L204" s="2"/>
      <c r="M204" s="2"/>
      <c r="N204" s="2"/>
      <c r="O204" s="2"/>
      <c r="P204" s="2"/>
      <c r="Q204" s="2"/>
      <c r="R204" s="6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spans="1:29" x14ac:dyDescent="0.25">
      <c r="A205" s="1"/>
      <c r="B205" s="2"/>
      <c r="C205" s="2"/>
      <c r="D205" s="2"/>
      <c r="E205" s="2"/>
      <c r="F205" s="3"/>
      <c r="G205" s="3"/>
      <c r="H205" s="3"/>
      <c r="I205" s="3"/>
      <c r="J205" s="3"/>
      <c r="K205" s="3"/>
      <c r="L205" s="2"/>
      <c r="M205" s="2"/>
      <c r="N205" s="2"/>
      <c r="O205" s="2"/>
      <c r="P205" s="2"/>
      <c r="Q205" s="2"/>
      <c r="R205" s="6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spans="1:29" x14ac:dyDescent="0.25">
      <c r="A206" s="1"/>
      <c r="B206" s="2"/>
      <c r="C206" s="2"/>
      <c r="D206" s="2"/>
      <c r="E206" s="2"/>
      <c r="F206" s="3"/>
      <c r="G206" s="3"/>
      <c r="H206" s="3"/>
      <c r="I206" s="3"/>
      <c r="J206" s="3"/>
      <c r="K206" s="3"/>
      <c r="L206" s="7"/>
      <c r="M206" s="7"/>
      <c r="N206" s="7"/>
      <c r="O206" s="7"/>
      <c r="P206" s="7"/>
      <c r="Q206" s="7"/>
      <c r="R206" s="8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spans="1:29" x14ac:dyDescent="0.25">
      <c r="A207" s="1"/>
      <c r="B207" s="2"/>
      <c r="C207" s="2"/>
      <c r="D207" s="2"/>
      <c r="E207" s="2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4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spans="1:29" x14ac:dyDescent="0.25">
      <c r="A208" s="1"/>
      <c r="B208" s="2"/>
      <c r="C208" s="2"/>
      <c r="D208" s="2"/>
      <c r="E208" s="2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4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spans="1:29" x14ac:dyDescent="0.25">
      <c r="A209" s="1"/>
      <c r="B209" s="2"/>
      <c r="C209" s="2"/>
      <c r="D209" s="2"/>
      <c r="E209" s="2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4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spans="1:29" x14ac:dyDescent="0.25">
      <c r="A210" s="1"/>
      <c r="B210" s="2"/>
      <c r="C210" s="2"/>
      <c r="D210" s="2"/>
      <c r="E210" s="2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4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spans="1:29" x14ac:dyDescent="0.25">
      <c r="A211" s="1"/>
      <c r="B211" s="2"/>
      <c r="C211" s="2"/>
      <c r="D211" s="2"/>
      <c r="E211" s="2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4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spans="1:29" x14ac:dyDescent="0.25">
      <c r="A212" s="1"/>
      <c r="B212" s="2"/>
      <c r="C212" s="2"/>
      <c r="D212" s="2"/>
      <c r="E212" s="2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4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spans="1:29" x14ac:dyDescent="0.25">
      <c r="A213" s="1"/>
      <c r="B213" s="2"/>
      <c r="C213" s="2"/>
      <c r="D213" s="2"/>
      <c r="E213" s="2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4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spans="1:29" x14ac:dyDescent="0.25">
      <c r="A214" s="1"/>
      <c r="B214" s="2"/>
      <c r="C214" s="2"/>
      <c r="D214" s="2"/>
      <c r="E214" s="2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4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spans="1:29" x14ac:dyDescent="0.25">
      <c r="A215" s="1"/>
      <c r="B215" s="2"/>
      <c r="C215" s="2"/>
      <c r="D215" s="2"/>
      <c r="E215" s="2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4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spans="1:29" x14ac:dyDescent="0.25">
      <c r="A216" s="1"/>
      <c r="B216" s="2"/>
      <c r="C216" s="2"/>
      <c r="D216" s="2"/>
      <c r="E216" s="2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4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spans="1:29" x14ac:dyDescent="0.25">
      <c r="A217" s="1"/>
      <c r="B217" s="2"/>
      <c r="C217" s="2"/>
      <c r="D217" s="2"/>
      <c r="E217" s="2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4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spans="1:29" x14ac:dyDescent="0.25">
      <c r="A218" s="1"/>
      <c r="B218" s="2"/>
      <c r="C218" s="2"/>
      <c r="D218" s="2"/>
      <c r="E218" s="2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4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</row>
    <row r="219" spans="1:29" x14ac:dyDescent="0.25">
      <c r="A219" s="1"/>
      <c r="B219" s="2"/>
      <c r="C219" s="2"/>
      <c r="D219" s="2"/>
      <c r="E219" s="2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4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</row>
    <row r="220" spans="1:29" x14ac:dyDescent="0.25">
      <c r="A220" s="1"/>
      <c r="B220" s="2"/>
      <c r="C220" s="2"/>
      <c r="D220" s="2"/>
      <c r="E220" s="2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4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</row>
    <row r="221" spans="1:29" x14ac:dyDescent="0.25">
      <c r="A221" s="1"/>
      <c r="B221" s="2"/>
      <c r="C221" s="2"/>
      <c r="D221" s="2"/>
      <c r="E221" s="2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4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</row>
    <row r="222" spans="1:29" x14ac:dyDescent="0.25">
      <c r="A222" s="1"/>
      <c r="B222" s="2"/>
      <c r="C222" s="2"/>
      <c r="D222" s="2"/>
      <c r="E222" s="2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4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</row>
    <row r="223" spans="1:29" x14ac:dyDescent="0.25">
      <c r="A223" s="1"/>
      <c r="B223" s="2"/>
      <c r="C223" s="2"/>
      <c r="D223" s="2"/>
      <c r="E223" s="2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4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</row>
    <row r="224" spans="1:29" x14ac:dyDescent="0.25">
      <c r="A224" s="1"/>
      <c r="B224" s="2"/>
      <c r="C224" s="2"/>
      <c r="D224" s="2"/>
      <c r="E224" s="2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4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</row>
    <row r="225" spans="1:29" x14ac:dyDescent="0.25">
      <c r="A225" s="1"/>
      <c r="B225" s="2"/>
      <c r="C225" s="2"/>
      <c r="D225" s="2"/>
      <c r="E225" s="2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4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</row>
    <row r="226" spans="1:29" x14ac:dyDescent="0.25">
      <c r="A226" s="1"/>
      <c r="B226" s="2"/>
      <c r="C226" s="2"/>
      <c r="D226" s="2"/>
      <c r="E226" s="2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4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</row>
    <row r="227" spans="1:29" x14ac:dyDescent="0.25">
      <c r="A227" s="1"/>
      <c r="B227" s="2"/>
      <c r="C227" s="2"/>
      <c r="D227" s="2"/>
      <c r="E227" s="2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4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</row>
    <row r="228" spans="1:29" x14ac:dyDescent="0.25">
      <c r="A228" s="1"/>
      <c r="B228" s="2"/>
      <c r="C228" s="2"/>
      <c r="D228" s="2"/>
      <c r="E228" s="2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4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</row>
    <row r="229" spans="1:29" x14ac:dyDescent="0.25">
      <c r="A229" s="1"/>
      <c r="B229" s="2"/>
      <c r="C229" s="2"/>
      <c r="D229" s="2"/>
      <c r="E229" s="2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4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</row>
    <row r="230" spans="1:29" x14ac:dyDescent="0.25">
      <c r="A230" s="1"/>
      <c r="B230" s="2"/>
      <c r="C230" s="2"/>
      <c r="D230" s="2"/>
      <c r="E230" s="2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4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</row>
    <row r="231" spans="1:29" x14ac:dyDescent="0.25">
      <c r="A231" s="1"/>
      <c r="B231" s="2"/>
      <c r="C231" s="2"/>
      <c r="D231" s="2"/>
      <c r="E231" s="2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4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</row>
    <row r="232" spans="1:29" x14ac:dyDescent="0.25">
      <c r="A232" s="1"/>
      <c r="B232" s="2"/>
      <c r="C232" s="2"/>
      <c r="D232" s="2"/>
      <c r="E232" s="2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4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</row>
    <row r="233" spans="1:29" x14ac:dyDescent="0.25">
      <c r="A233" s="1"/>
      <c r="B233" s="2"/>
      <c r="C233" s="2"/>
      <c r="D233" s="2"/>
      <c r="E233" s="2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4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</row>
    <row r="234" spans="1:29" x14ac:dyDescent="0.25">
      <c r="A234" s="1"/>
      <c r="B234" s="2"/>
      <c r="C234" s="2"/>
      <c r="D234" s="2"/>
      <c r="E234" s="2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4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</row>
    <row r="235" spans="1:29" x14ac:dyDescent="0.25">
      <c r="A235" s="1"/>
      <c r="B235" s="2"/>
      <c r="C235" s="2"/>
      <c r="D235" s="2"/>
      <c r="E235" s="2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4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</row>
    <row r="236" spans="1:29" x14ac:dyDescent="0.25">
      <c r="A236" s="1"/>
      <c r="B236" s="2"/>
      <c r="C236" s="2"/>
      <c r="D236" s="2"/>
      <c r="E236" s="2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4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</row>
    <row r="237" spans="1:29" x14ac:dyDescent="0.25">
      <c r="A237" s="1"/>
      <c r="B237" s="2"/>
      <c r="C237" s="2"/>
      <c r="D237" s="2"/>
      <c r="E237" s="2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4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</row>
    <row r="238" spans="1:29" x14ac:dyDescent="0.25">
      <c r="A238" s="1"/>
      <c r="B238" s="2"/>
      <c r="C238" s="2"/>
      <c r="D238" s="2"/>
      <c r="E238" s="2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4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</row>
    <row r="239" spans="1:29" x14ac:dyDescent="0.25">
      <c r="A239" s="1"/>
      <c r="B239" s="2"/>
      <c r="C239" s="2"/>
      <c r="D239" s="2"/>
      <c r="E239" s="2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4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</row>
    <row r="240" spans="1:29" x14ac:dyDescent="0.25">
      <c r="A240" s="1"/>
      <c r="B240" s="2"/>
      <c r="C240" s="2"/>
      <c r="D240" s="2"/>
      <c r="E240" s="2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4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</row>
    <row r="241" spans="1:29" x14ac:dyDescent="0.25">
      <c r="A241" s="1"/>
      <c r="B241" s="2"/>
      <c r="C241" s="2"/>
      <c r="D241" s="2"/>
      <c r="E241" s="2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4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</row>
    <row r="242" spans="1:29" x14ac:dyDescent="0.25">
      <c r="A242" s="1"/>
      <c r="B242" s="2"/>
      <c r="C242" s="2"/>
      <c r="D242" s="2"/>
      <c r="E242" s="2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4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</row>
    <row r="243" spans="1:29" x14ac:dyDescent="0.25">
      <c r="A243" s="1"/>
      <c r="B243" s="2"/>
      <c r="C243" s="2"/>
      <c r="D243" s="2"/>
      <c r="E243" s="2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4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</row>
    <row r="244" spans="1:29" x14ac:dyDescent="0.25">
      <c r="A244" s="1"/>
      <c r="B244" s="2"/>
      <c r="C244" s="2"/>
      <c r="D244" s="2"/>
      <c r="E244" s="2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4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</row>
    <row r="245" spans="1:29" x14ac:dyDescent="0.25">
      <c r="A245" s="1"/>
      <c r="B245" s="2"/>
      <c r="C245" s="2"/>
      <c r="D245" s="2"/>
      <c r="E245" s="2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4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</row>
    <row r="246" spans="1:29" x14ac:dyDescent="0.25">
      <c r="A246" s="1"/>
      <c r="B246" s="2"/>
      <c r="C246" s="2"/>
      <c r="D246" s="2"/>
      <c r="E246" s="2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4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</row>
    <row r="247" spans="1:29" x14ac:dyDescent="0.25">
      <c r="A247" s="1"/>
      <c r="B247" s="2"/>
      <c r="C247" s="2"/>
      <c r="D247" s="2"/>
      <c r="E247" s="2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4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</row>
    <row r="248" spans="1:29" x14ac:dyDescent="0.25">
      <c r="A248" s="1"/>
      <c r="B248" s="2"/>
      <c r="C248" s="2"/>
      <c r="D248" s="2"/>
      <c r="E248" s="2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4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</row>
    <row r="249" spans="1:29" x14ac:dyDescent="0.25">
      <c r="A249" s="1"/>
      <c r="B249" s="2"/>
      <c r="C249" s="2"/>
      <c r="D249" s="2"/>
      <c r="E249" s="2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4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</row>
    <row r="250" spans="1:29" x14ac:dyDescent="0.25">
      <c r="A250" s="1"/>
      <c r="B250" s="2"/>
      <c r="C250" s="2"/>
      <c r="D250" s="2"/>
      <c r="E250" s="2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4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</row>
    <row r="251" spans="1:29" x14ac:dyDescent="0.25">
      <c r="A251" s="1"/>
      <c r="B251" s="2"/>
      <c r="C251" s="2"/>
      <c r="D251" s="2"/>
      <c r="E251" s="2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4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</row>
    <row r="252" spans="1:29" x14ac:dyDescent="0.25">
      <c r="A252" s="1"/>
      <c r="B252" s="2"/>
      <c r="C252" s="2"/>
      <c r="D252" s="2"/>
      <c r="E252" s="2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4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</row>
    <row r="253" spans="1:29" x14ac:dyDescent="0.25">
      <c r="A253" s="1"/>
      <c r="B253" s="2"/>
      <c r="C253" s="2"/>
      <c r="D253" s="2"/>
      <c r="E253" s="2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4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</row>
    <row r="254" spans="1:29" x14ac:dyDescent="0.25">
      <c r="A254" s="1"/>
      <c r="B254" s="2"/>
      <c r="C254" s="2"/>
      <c r="D254" s="2"/>
      <c r="E254" s="2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4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</row>
    <row r="255" spans="1:29" x14ac:dyDescent="0.25">
      <c r="A255" s="1"/>
      <c r="B255" s="2"/>
      <c r="C255" s="2"/>
      <c r="D255" s="2"/>
      <c r="E255" s="2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4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</row>
    <row r="256" spans="1:29" x14ac:dyDescent="0.25">
      <c r="A256" s="1"/>
      <c r="B256" s="2"/>
      <c r="C256" s="2"/>
      <c r="D256" s="2"/>
      <c r="E256" s="2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4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</row>
    <row r="257" spans="1:29" x14ac:dyDescent="0.25">
      <c r="A257" s="1"/>
      <c r="B257" s="2"/>
      <c r="C257" s="2"/>
      <c r="D257" s="2"/>
      <c r="E257" s="2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4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</row>
    <row r="258" spans="1:29" x14ac:dyDescent="0.25">
      <c r="A258" s="1"/>
      <c r="B258" s="2"/>
      <c r="C258" s="2"/>
      <c r="D258" s="2"/>
      <c r="E258" s="2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4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</row>
    <row r="259" spans="1:29" x14ac:dyDescent="0.25">
      <c r="A259" s="1"/>
      <c r="B259" s="2"/>
      <c r="C259" s="2"/>
      <c r="D259" s="2"/>
      <c r="E259" s="2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4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</row>
    <row r="260" spans="1:29" x14ac:dyDescent="0.25">
      <c r="A260" s="1"/>
      <c r="B260" s="2"/>
      <c r="C260" s="2"/>
      <c r="D260" s="2"/>
      <c r="E260" s="2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4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</row>
    <row r="261" spans="1:29" x14ac:dyDescent="0.25">
      <c r="A261" s="1"/>
      <c r="B261" s="2"/>
      <c r="C261" s="2"/>
      <c r="D261" s="2"/>
      <c r="E261" s="2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4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</row>
    <row r="262" spans="1:29" x14ac:dyDescent="0.25">
      <c r="A262" s="1"/>
      <c r="B262" s="2"/>
      <c r="C262" s="2"/>
      <c r="D262" s="2"/>
      <c r="E262" s="2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4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</row>
    <row r="263" spans="1:29" x14ac:dyDescent="0.25">
      <c r="A263" s="1"/>
      <c r="B263" s="2"/>
      <c r="C263" s="2"/>
      <c r="D263" s="2"/>
      <c r="E263" s="2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4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</row>
    <row r="264" spans="1:29" x14ac:dyDescent="0.25">
      <c r="A264" s="1"/>
      <c r="B264" s="2"/>
      <c r="C264" s="2"/>
      <c r="D264" s="2"/>
      <c r="E264" s="2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4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</row>
    <row r="265" spans="1:29" x14ac:dyDescent="0.25">
      <c r="A265" s="1"/>
      <c r="B265" s="2"/>
      <c r="C265" s="2"/>
      <c r="D265" s="2"/>
      <c r="E265" s="2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4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</row>
    <row r="266" spans="1:29" x14ac:dyDescent="0.25">
      <c r="A266" s="1"/>
      <c r="B266" s="2"/>
      <c r="C266" s="2"/>
      <c r="D266" s="2"/>
      <c r="E266" s="2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4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</row>
    <row r="267" spans="1:29" x14ac:dyDescent="0.25">
      <c r="A267" s="1"/>
      <c r="B267" s="2"/>
      <c r="C267" s="2"/>
      <c r="D267" s="2"/>
      <c r="E267" s="2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4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</row>
    <row r="268" spans="1:29" x14ac:dyDescent="0.25">
      <c r="A268" s="1"/>
      <c r="B268" s="2"/>
      <c r="C268" s="2"/>
      <c r="D268" s="2"/>
      <c r="E268" s="2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4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</row>
    <row r="269" spans="1:29" x14ac:dyDescent="0.25">
      <c r="A269" s="1"/>
      <c r="B269" s="2"/>
      <c r="C269" s="2"/>
      <c r="D269" s="2"/>
      <c r="E269" s="2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4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</row>
    <row r="270" spans="1:29" x14ac:dyDescent="0.25">
      <c r="A270" s="1"/>
      <c r="B270" s="2"/>
      <c r="C270" s="2"/>
      <c r="D270" s="2"/>
      <c r="E270" s="2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4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</row>
    <row r="271" spans="1:29" x14ac:dyDescent="0.25">
      <c r="A271" s="1"/>
      <c r="B271" s="2"/>
      <c r="C271" s="2"/>
      <c r="D271" s="2"/>
      <c r="E271" s="2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4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</row>
    <row r="272" spans="1:29" x14ac:dyDescent="0.25">
      <c r="A272" s="1"/>
      <c r="B272" s="2"/>
      <c r="C272" s="2"/>
      <c r="D272" s="2"/>
      <c r="E272" s="2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4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</row>
    <row r="273" spans="1:29" x14ac:dyDescent="0.25">
      <c r="A273" s="1"/>
      <c r="B273" s="2"/>
      <c r="C273" s="2"/>
      <c r="D273" s="2"/>
      <c r="E273" s="2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4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</row>
    <row r="274" spans="1:29" x14ac:dyDescent="0.25">
      <c r="A274" s="1"/>
      <c r="B274" s="2"/>
      <c r="C274" s="2"/>
      <c r="D274" s="2"/>
      <c r="E274" s="2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4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</row>
    <row r="275" spans="1:29" x14ac:dyDescent="0.25">
      <c r="A275" s="1"/>
      <c r="B275" s="2"/>
      <c r="C275" s="2"/>
      <c r="D275" s="2"/>
      <c r="E275" s="2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4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</row>
    <row r="276" spans="1:29" x14ac:dyDescent="0.25">
      <c r="A276" s="1"/>
      <c r="B276" s="2"/>
      <c r="C276" s="2"/>
      <c r="D276" s="2"/>
      <c r="E276" s="2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4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</row>
    <row r="277" spans="1:29" x14ac:dyDescent="0.25">
      <c r="A277" s="1"/>
      <c r="B277" s="2"/>
      <c r="C277" s="2"/>
      <c r="D277" s="2"/>
      <c r="E277" s="2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4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</row>
    <row r="278" spans="1:29" x14ac:dyDescent="0.25">
      <c r="A278" s="1"/>
      <c r="B278" s="2"/>
      <c r="C278" s="2"/>
      <c r="D278" s="2"/>
      <c r="E278" s="2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4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</row>
    <row r="279" spans="1:29" x14ac:dyDescent="0.25">
      <c r="A279" s="1"/>
      <c r="B279" s="2"/>
      <c r="C279" s="2"/>
      <c r="D279" s="2"/>
      <c r="E279" s="2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4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</row>
    <row r="280" spans="1:29" x14ac:dyDescent="0.25">
      <c r="A280" s="1"/>
      <c r="B280" s="2"/>
      <c r="C280" s="2"/>
      <c r="D280" s="2"/>
      <c r="E280" s="2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4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</row>
    <row r="281" spans="1:29" x14ac:dyDescent="0.25">
      <c r="A281" s="1"/>
      <c r="B281" s="2"/>
      <c r="C281" s="2"/>
      <c r="D281" s="2"/>
      <c r="E281" s="2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4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</row>
    <row r="282" spans="1:29" x14ac:dyDescent="0.25">
      <c r="A282" s="1"/>
      <c r="B282" s="2"/>
      <c r="C282" s="2"/>
      <c r="D282" s="2"/>
      <c r="E282" s="2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4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</row>
    <row r="283" spans="1:29" x14ac:dyDescent="0.25">
      <c r="A283" s="1"/>
      <c r="B283" s="2"/>
      <c r="C283" s="2"/>
      <c r="D283" s="2"/>
      <c r="E283" s="2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4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</row>
    <row r="284" spans="1:29" x14ac:dyDescent="0.25">
      <c r="A284" s="1"/>
      <c r="B284" s="2"/>
      <c r="C284" s="2"/>
      <c r="D284" s="2"/>
      <c r="E284" s="2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4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</row>
    <row r="285" spans="1:29" x14ac:dyDescent="0.25">
      <c r="A285" s="1"/>
      <c r="B285" s="2"/>
      <c r="C285" s="2"/>
      <c r="D285" s="2"/>
      <c r="E285" s="2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4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</row>
    <row r="286" spans="1:29" x14ac:dyDescent="0.25">
      <c r="A286" s="1"/>
      <c r="B286" s="2"/>
      <c r="C286" s="2"/>
      <c r="D286" s="2"/>
      <c r="E286" s="2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4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</row>
    <row r="287" spans="1:29" x14ac:dyDescent="0.25">
      <c r="A287" s="1"/>
      <c r="B287" s="2"/>
      <c r="C287" s="2"/>
      <c r="D287" s="2"/>
      <c r="E287" s="2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4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</row>
    <row r="288" spans="1:29" x14ac:dyDescent="0.25">
      <c r="A288" s="1"/>
      <c r="B288" s="2"/>
      <c r="C288" s="2"/>
      <c r="D288" s="2"/>
      <c r="E288" s="2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4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</row>
    <row r="289" spans="1:29" x14ac:dyDescent="0.25">
      <c r="A289" s="1"/>
      <c r="B289" s="2"/>
      <c r="C289" s="2"/>
      <c r="D289" s="2"/>
      <c r="E289" s="2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4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</row>
    <row r="290" spans="1:29" x14ac:dyDescent="0.25">
      <c r="A290" s="1"/>
      <c r="B290" s="2"/>
      <c r="C290" s="2"/>
      <c r="D290" s="2"/>
      <c r="E290" s="2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4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</row>
    <row r="291" spans="1:29" x14ac:dyDescent="0.25">
      <c r="A291" s="1"/>
      <c r="B291" s="2"/>
      <c r="C291" s="2"/>
      <c r="D291" s="2"/>
      <c r="E291" s="2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4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</row>
    <row r="292" spans="1:29" x14ac:dyDescent="0.25">
      <c r="A292" s="1"/>
      <c r="B292" s="2"/>
      <c r="C292" s="2"/>
      <c r="D292" s="2"/>
      <c r="E292" s="2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4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</row>
    <row r="293" spans="1:29" x14ac:dyDescent="0.25">
      <c r="A293" s="1"/>
      <c r="B293" s="2"/>
      <c r="C293" s="2"/>
      <c r="D293" s="2"/>
      <c r="E293" s="2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4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</row>
    <row r="294" spans="1:29" x14ac:dyDescent="0.25">
      <c r="A294" s="1"/>
      <c r="B294" s="2"/>
      <c r="C294" s="2"/>
      <c r="D294" s="2"/>
      <c r="E294" s="2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4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</row>
    <row r="295" spans="1:29" x14ac:dyDescent="0.25">
      <c r="A295" s="1"/>
      <c r="B295" s="2"/>
      <c r="C295" s="2"/>
      <c r="D295" s="2"/>
      <c r="E295" s="2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4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</row>
    <row r="296" spans="1:29" x14ac:dyDescent="0.25">
      <c r="A296" s="1"/>
      <c r="B296" s="2"/>
      <c r="C296" s="2"/>
      <c r="D296" s="2"/>
      <c r="E296" s="2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4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</row>
    <row r="297" spans="1:29" x14ac:dyDescent="0.25">
      <c r="A297" s="1"/>
      <c r="B297" s="2"/>
      <c r="C297" s="2"/>
      <c r="D297" s="2"/>
      <c r="E297" s="2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4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</row>
    <row r="298" spans="1:29" x14ac:dyDescent="0.25">
      <c r="A298" s="1"/>
      <c r="B298" s="2"/>
      <c r="C298" s="2"/>
      <c r="D298" s="2"/>
      <c r="E298" s="2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4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</row>
    <row r="299" spans="1:29" x14ac:dyDescent="0.25">
      <c r="A299" s="1"/>
      <c r="B299" s="2"/>
      <c r="C299" s="2"/>
      <c r="D299" s="2"/>
      <c r="E299" s="2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4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</row>
    <row r="300" spans="1:29" x14ac:dyDescent="0.25">
      <c r="A300" s="1"/>
      <c r="B300" s="2"/>
      <c r="C300" s="2"/>
      <c r="D300" s="2"/>
      <c r="E300" s="2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4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</row>
    <row r="301" spans="1:29" x14ac:dyDescent="0.25">
      <c r="A301" s="1"/>
      <c r="B301" s="2"/>
      <c r="C301" s="2"/>
      <c r="D301" s="2"/>
      <c r="E301" s="2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4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</row>
    <row r="302" spans="1:29" x14ac:dyDescent="0.25">
      <c r="A302" s="1"/>
      <c r="B302" s="2"/>
      <c r="C302" s="2"/>
      <c r="D302" s="2"/>
      <c r="E302" s="2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4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</row>
    <row r="303" spans="1:29" x14ac:dyDescent="0.25">
      <c r="A303" s="1"/>
      <c r="B303" s="2"/>
      <c r="C303" s="2"/>
      <c r="D303" s="2"/>
      <c r="E303" s="2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4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</row>
    <row r="304" spans="1:29" x14ac:dyDescent="0.25">
      <c r="A304" s="1"/>
      <c r="B304" s="2"/>
      <c r="C304" s="2"/>
      <c r="D304" s="2"/>
      <c r="E304" s="2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4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</row>
    <row r="305" spans="1:29" x14ac:dyDescent="0.25">
      <c r="A305" s="1"/>
      <c r="B305" s="2"/>
      <c r="C305" s="2"/>
      <c r="D305" s="2"/>
      <c r="E305" s="2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4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</row>
    <row r="306" spans="1:29" x14ac:dyDescent="0.25">
      <c r="A306" s="1"/>
      <c r="B306" s="2"/>
      <c r="C306" s="2"/>
      <c r="D306" s="2"/>
      <c r="E306" s="2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4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</row>
    <row r="307" spans="1:29" x14ac:dyDescent="0.25">
      <c r="A307" s="1"/>
      <c r="B307" s="2"/>
      <c r="C307" s="2"/>
      <c r="D307" s="2"/>
      <c r="E307" s="2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4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</row>
    <row r="308" spans="1:29" x14ac:dyDescent="0.25">
      <c r="A308" s="1"/>
      <c r="B308" s="2"/>
      <c r="C308" s="2"/>
      <c r="D308" s="2"/>
      <c r="E308" s="2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4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</row>
    <row r="309" spans="1:29" x14ac:dyDescent="0.25">
      <c r="A309" s="1"/>
      <c r="B309" s="2"/>
      <c r="C309" s="2"/>
      <c r="D309" s="2"/>
      <c r="E309" s="2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4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</row>
    <row r="310" spans="1:29" x14ac:dyDescent="0.25">
      <c r="A310" s="1"/>
      <c r="B310" s="2"/>
      <c r="C310" s="2"/>
      <c r="D310" s="2"/>
      <c r="E310" s="2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4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</row>
    <row r="311" spans="1:29" x14ac:dyDescent="0.25">
      <c r="A311" s="1"/>
      <c r="B311" s="2"/>
      <c r="C311" s="2"/>
      <c r="D311" s="2"/>
      <c r="E311" s="2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4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</row>
    <row r="312" spans="1:29" x14ac:dyDescent="0.25">
      <c r="A312" s="1"/>
      <c r="B312" s="2"/>
      <c r="C312" s="2"/>
      <c r="D312" s="2"/>
      <c r="E312" s="2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4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</row>
    <row r="313" spans="1:29" x14ac:dyDescent="0.25">
      <c r="A313" s="1"/>
      <c r="B313" s="2"/>
      <c r="C313" s="2"/>
      <c r="D313" s="2"/>
      <c r="E313" s="2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4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</row>
    <row r="314" spans="1:29" x14ac:dyDescent="0.25">
      <c r="A314" s="1"/>
      <c r="B314" s="2"/>
      <c r="C314" s="2"/>
      <c r="D314" s="2"/>
      <c r="E314" s="2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4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</row>
    <row r="315" spans="1:29" x14ac:dyDescent="0.25">
      <c r="A315" s="1"/>
      <c r="B315" s="2"/>
      <c r="C315" s="2"/>
      <c r="D315" s="2"/>
      <c r="E315" s="2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4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</row>
    <row r="316" spans="1:29" x14ac:dyDescent="0.25">
      <c r="A316" s="1"/>
      <c r="B316" s="2"/>
      <c r="C316" s="2"/>
      <c r="D316" s="2"/>
      <c r="E316" s="2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4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</row>
    <row r="317" spans="1:29" x14ac:dyDescent="0.25">
      <c r="A317" s="1"/>
      <c r="B317" s="2"/>
      <c r="C317" s="2"/>
      <c r="D317" s="2"/>
      <c r="E317" s="2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4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</row>
    <row r="318" spans="1:29" x14ac:dyDescent="0.25">
      <c r="A318" s="1"/>
      <c r="B318" s="2"/>
      <c r="C318" s="2"/>
      <c r="D318" s="2"/>
      <c r="E318" s="2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4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</row>
    <row r="319" spans="1:29" x14ac:dyDescent="0.25">
      <c r="A319" s="1"/>
      <c r="B319" s="2"/>
      <c r="C319" s="2"/>
      <c r="D319" s="2"/>
      <c r="E319" s="2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4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</row>
    <row r="320" spans="1:29" x14ac:dyDescent="0.25">
      <c r="A320" s="1"/>
      <c r="B320" s="2"/>
      <c r="C320" s="2"/>
      <c r="D320" s="2"/>
      <c r="E320" s="2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4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</row>
    <row r="321" spans="1:29" x14ac:dyDescent="0.25">
      <c r="A321" s="1"/>
      <c r="B321" s="2"/>
      <c r="C321" s="2"/>
      <c r="D321" s="2"/>
      <c r="E321" s="2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4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</row>
    <row r="322" spans="1:29" x14ac:dyDescent="0.25">
      <c r="A322" s="1"/>
      <c r="B322" s="2"/>
      <c r="C322" s="2"/>
      <c r="D322" s="2"/>
      <c r="E322" s="2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4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</row>
    <row r="323" spans="1:29" x14ac:dyDescent="0.25">
      <c r="A323" s="1"/>
      <c r="B323" s="2"/>
      <c r="C323" s="2"/>
      <c r="D323" s="2"/>
      <c r="E323" s="2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4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</row>
    <row r="324" spans="1:29" x14ac:dyDescent="0.25">
      <c r="A324" s="1"/>
      <c r="B324" s="2"/>
      <c r="C324" s="2"/>
      <c r="D324" s="2"/>
      <c r="E324" s="2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4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</row>
    <row r="325" spans="1:29" x14ac:dyDescent="0.25">
      <c r="A325" s="1"/>
      <c r="B325" s="2"/>
      <c r="C325" s="2"/>
      <c r="D325" s="2"/>
      <c r="E325" s="2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4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</row>
    <row r="326" spans="1:29" x14ac:dyDescent="0.25">
      <c r="A326" s="1"/>
      <c r="B326" s="2"/>
      <c r="C326" s="2"/>
      <c r="D326" s="2"/>
      <c r="E326" s="2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4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</row>
    <row r="327" spans="1:29" x14ac:dyDescent="0.25">
      <c r="A327" s="1"/>
      <c r="B327" s="2"/>
      <c r="C327" s="2"/>
      <c r="D327" s="2"/>
      <c r="E327" s="2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4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</row>
    <row r="328" spans="1:29" x14ac:dyDescent="0.25">
      <c r="A328" s="1"/>
      <c r="B328" s="2"/>
      <c r="C328" s="2"/>
      <c r="D328" s="2"/>
      <c r="E328" s="2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4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</row>
    <row r="329" spans="1:29" x14ac:dyDescent="0.25">
      <c r="A329" s="1"/>
      <c r="B329" s="2"/>
      <c r="C329" s="2"/>
      <c r="D329" s="2"/>
      <c r="E329" s="2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4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</row>
    <row r="330" spans="1:29" x14ac:dyDescent="0.25">
      <c r="A330" s="1"/>
      <c r="B330" s="2"/>
      <c r="C330" s="2"/>
      <c r="D330" s="2"/>
      <c r="E330" s="2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4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</row>
    <row r="331" spans="1:29" x14ac:dyDescent="0.25">
      <c r="A331" s="1"/>
      <c r="B331" s="2"/>
      <c r="C331" s="2"/>
      <c r="D331" s="2"/>
      <c r="E331" s="2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4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</row>
    <row r="332" spans="1:29" x14ac:dyDescent="0.25">
      <c r="A332" s="1"/>
      <c r="B332" s="2"/>
      <c r="C332" s="2"/>
      <c r="D332" s="2"/>
      <c r="E332" s="2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4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</row>
    <row r="333" spans="1:29" x14ac:dyDescent="0.25">
      <c r="A333" s="1"/>
      <c r="B333" s="2"/>
      <c r="C333" s="2"/>
      <c r="D333" s="2"/>
      <c r="E333" s="2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4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</row>
    <row r="334" spans="1:29" x14ac:dyDescent="0.25">
      <c r="A334" s="1"/>
      <c r="B334" s="2"/>
      <c r="C334" s="2"/>
      <c r="D334" s="2"/>
      <c r="E334" s="2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4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</row>
    <row r="335" spans="1:29" x14ac:dyDescent="0.25">
      <c r="A335" s="1"/>
      <c r="B335" s="2"/>
      <c r="C335" s="2"/>
      <c r="D335" s="2"/>
      <c r="E335" s="2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4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</row>
    <row r="336" spans="1:29" x14ac:dyDescent="0.25">
      <c r="A336" s="1"/>
      <c r="B336" s="2"/>
      <c r="C336" s="2"/>
      <c r="D336" s="2"/>
      <c r="E336" s="2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4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</row>
    <row r="337" spans="1:29" x14ac:dyDescent="0.25">
      <c r="A337" s="1"/>
      <c r="B337" s="2"/>
      <c r="C337" s="2"/>
      <c r="D337" s="2"/>
      <c r="E337" s="2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4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</row>
    <row r="338" spans="1:29" x14ac:dyDescent="0.25">
      <c r="A338" s="1"/>
      <c r="B338" s="2"/>
      <c r="C338" s="2"/>
      <c r="D338" s="2"/>
      <c r="E338" s="2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4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</row>
    <row r="339" spans="1:29" x14ac:dyDescent="0.25">
      <c r="A339" s="1"/>
      <c r="B339" s="2"/>
      <c r="C339" s="2"/>
      <c r="D339" s="2"/>
      <c r="E339" s="2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4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</row>
    <row r="340" spans="1:29" x14ac:dyDescent="0.25">
      <c r="A340" s="1"/>
      <c r="B340" s="2"/>
      <c r="C340" s="2"/>
      <c r="D340" s="2"/>
      <c r="E340" s="2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4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</row>
    <row r="341" spans="1:29" x14ac:dyDescent="0.25">
      <c r="A341" s="1"/>
      <c r="B341" s="2"/>
      <c r="C341" s="2"/>
      <c r="D341" s="2"/>
      <c r="E341" s="2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4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</row>
    <row r="342" spans="1:29" x14ac:dyDescent="0.25">
      <c r="A342" s="1"/>
      <c r="B342" s="2"/>
      <c r="C342" s="2"/>
      <c r="D342" s="2"/>
      <c r="E342" s="2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4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</row>
    <row r="343" spans="1:29" x14ac:dyDescent="0.25">
      <c r="A343" s="1"/>
      <c r="B343" s="2"/>
      <c r="C343" s="2"/>
      <c r="D343" s="2"/>
      <c r="E343" s="2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4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</row>
    <row r="344" spans="1:29" x14ac:dyDescent="0.25">
      <c r="A344" s="1"/>
      <c r="B344" s="2"/>
      <c r="C344" s="2"/>
      <c r="D344" s="2"/>
      <c r="E344" s="2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4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</row>
    <row r="345" spans="1:29" x14ac:dyDescent="0.25">
      <c r="A345" s="1"/>
      <c r="B345" s="2"/>
      <c r="C345" s="2"/>
      <c r="D345" s="2"/>
      <c r="E345" s="2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4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</row>
    <row r="346" spans="1:29" x14ac:dyDescent="0.25">
      <c r="A346" s="1"/>
      <c r="B346" s="2"/>
      <c r="C346" s="2"/>
      <c r="D346" s="2"/>
      <c r="E346" s="2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4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</row>
    <row r="347" spans="1:29" x14ac:dyDescent="0.25">
      <c r="A347" s="1"/>
      <c r="B347" s="2"/>
      <c r="C347" s="2"/>
      <c r="D347" s="2"/>
      <c r="E347" s="2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4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</row>
    <row r="348" spans="1:29" x14ac:dyDescent="0.25">
      <c r="A348" s="1"/>
      <c r="B348" s="2"/>
      <c r="C348" s="2"/>
      <c r="D348" s="2"/>
      <c r="E348" s="2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4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</row>
    <row r="349" spans="1:29" x14ac:dyDescent="0.25">
      <c r="A349" s="1"/>
      <c r="B349" s="2"/>
      <c r="C349" s="2"/>
      <c r="D349" s="2"/>
      <c r="E349" s="2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4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</row>
    <row r="350" spans="1:29" x14ac:dyDescent="0.25">
      <c r="A350" s="1"/>
      <c r="B350" s="2"/>
      <c r="C350" s="2"/>
      <c r="D350" s="2"/>
      <c r="E350" s="2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4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</row>
    <row r="351" spans="1:29" x14ac:dyDescent="0.25">
      <c r="A351" s="1"/>
      <c r="B351" s="2"/>
      <c r="C351" s="2"/>
      <c r="D351" s="2"/>
      <c r="E351" s="2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4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</row>
    <row r="352" spans="1:29" x14ac:dyDescent="0.25">
      <c r="A352" s="1"/>
      <c r="B352" s="2"/>
      <c r="C352" s="2"/>
      <c r="D352" s="2"/>
      <c r="E352" s="2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4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</row>
    <row r="353" spans="1:29" x14ac:dyDescent="0.25">
      <c r="A353" s="1"/>
      <c r="B353" s="2"/>
      <c r="C353" s="2"/>
      <c r="D353" s="2"/>
      <c r="E353" s="2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4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</row>
    <row r="354" spans="1:29" x14ac:dyDescent="0.25">
      <c r="A354" s="1"/>
      <c r="B354" s="2"/>
      <c r="C354" s="2"/>
      <c r="D354" s="2"/>
      <c r="E354" s="2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4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</row>
    <row r="355" spans="1:29" x14ac:dyDescent="0.25">
      <c r="A355" s="1"/>
      <c r="B355" s="2"/>
      <c r="C355" s="2"/>
      <c r="D355" s="2"/>
      <c r="E355" s="2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4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</row>
    <row r="356" spans="1:29" x14ac:dyDescent="0.25">
      <c r="A356" s="1"/>
      <c r="B356" s="2"/>
      <c r="C356" s="2"/>
      <c r="D356" s="2"/>
      <c r="E356" s="2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4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</row>
    <row r="357" spans="1:29" x14ac:dyDescent="0.25">
      <c r="A357" s="1"/>
      <c r="B357" s="2"/>
      <c r="C357" s="2"/>
      <c r="D357" s="2"/>
      <c r="E357" s="2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4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</row>
    <row r="358" spans="1:29" x14ac:dyDescent="0.25">
      <c r="A358" s="1"/>
      <c r="B358" s="2"/>
      <c r="C358" s="2"/>
      <c r="D358" s="2"/>
      <c r="E358" s="2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4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</row>
    <row r="359" spans="1:29" x14ac:dyDescent="0.25">
      <c r="A359" s="1"/>
      <c r="B359" s="2"/>
      <c r="C359" s="2"/>
      <c r="D359" s="2"/>
      <c r="E359" s="2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4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</row>
    <row r="360" spans="1:29" x14ac:dyDescent="0.25">
      <c r="A360" s="1"/>
      <c r="B360" s="2"/>
      <c r="C360" s="2"/>
      <c r="D360" s="2"/>
      <c r="E360" s="2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4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</row>
    <row r="361" spans="1:29" x14ac:dyDescent="0.25">
      <c r="A361" s="1"/>
      <c r="B361" s="2"/>
      <c r="C361" s="2"/>
      <c r="D361" s="2"/>
      <c r="E361" s="2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4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</row>
    <row r="362" spans="1:29" x14ac:dyDescent="0.25">
      <c r="A362" s="1"/>
      <c r="B362" s="2"/>
      <c r="C362" s="2"/>
      <c r="D362" s="2"/>
      <c r="E362" s="2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4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</row>
    <row r="363" spans="1:29" x14ac:dyDescent="0.25">
      <c r="A363" s="1"/>
      <c r="B363" s="2"/>
      <c r="C363" s="2"/>
      <c r="D363" s="2"/>
      <c r="E363" s="2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4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</row>
    <row r="364" spans="1:29" x14ac:dyDescent="0.25">
      <c r="A364" s="1"/>
      <c r="B364" s="2"/>
      <c r="C364" s="2"/>
      <c r="D364" s="2"/>
      <c r="E364" s="2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4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</row>
    <row r="365" spans="1:29" x14ac:dyDescent="0.25">
      <c r="A365" s="1"/>
      <c r="B365" s="2"/>
      <c r="C365" s="2"/>
      <c r="D365" s="2"/>
      <c r="E365" s="2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4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</row>
    <row r="366" spans="1:29" x14ac:dyDescent="0.25">
      <c r="A366" s="1"/>
      <c r="B366" s="2"/>
      <c r="C366" s="2"/>
      <c r="D366" s="2"/>
      <c r="E366" s="2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4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</row>
    <row r="367" spans="1:29" x14ac:dyDescent="0.25">
      <c r="A367" s="1"/>
      <c r="B367" s="2"/>
      <c r="C367" s="2"/>
      <c r="D367" s="2"/>
      <c r="E367" s="2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4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</row>
    <row r="368" spans="1:29" x14ac:dyDescent="0.25">
      <c r="A368" s="1"/>
      <c r="B368" s="2"/>
      <c r="C368" s="2"/>
      <c r="D368" s="2"/>
      <c r="E368" s="2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4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</row>
    <row r="369" spans="1:29" x14ac:dyDescent="0.25">
      <c r="A369" s="1"/>
      <c r="B369" s="2"/>
      <c r="C369" s="2"/>
      <c r="D369" s="2"/>
      <c r="E369" s="2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4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</row>
    <row r="370" spans="1:29" x14ac:dyDescent="0.25">
      <c r="A370" s="1"/>
      <c r="B370" s="2"/>
      <c r="C370" s="2"/>
      <c r="D370" s="2"/>
      <c r="E370" s="2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4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</row>
    <row r="371" spans="1:29" x14ac:dyDescent="0.25">
      <c r="A371" s="1"/>
      <c r="B371" s="2"/>
      <c r="C371" s="2"/>
      <c r="D371" s="2"/>
      <c r="E371" s="2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4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</row>
    <row r="372" spans="1:29" x14ac:dyDescent="0.25">
      <c r="A372" s="1"/>
      <c r="B372" s="2"/>
      <c r="C372" s="2"/>
      <c r="D372" s="2"/>
      <c r="E372" s="2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4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</row>
    <row r="373" spans="1:29" x14ac:dyDescent="0.25">
      <c r="A373" s="1"/>
      <c r="B373" s="2"/>
      <c r="C373" s="2"/>
      <c r="D373" s="2"/>
      <c r="E373" s="2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4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</row>
    <row r="374" spans="1:29" x14ac:dyDescent="0.25">
      <c r="A374" s="1"/>
      <c r="B374" s="2"/>
      <c r="C374" s="2"/>
      <c r="D374" s="2"/>
      <c r="E374" s="2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4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</row>
    <row r="375" spans="1:29" x14ac:dyDescent="0.25">
      <c r="A375" s="1"/>
      <c r="B375" s="2"/>
      <c r="C375" s="2"/>
      <c r="D375" s="2"/>
      <c r="E375" s="2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4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</row>
    <row r="376" spans="1:29" x14ac:dyDescent="0.25">
      <c r="A376" s="1"/>
      <c r="B376" s="2"/>
      <c r="C376" s="2"/>
      <c r="D376" s="2"/>
      <c r="E376" s="2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4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</row>
    <row r="377" spans="1:29" x14ac:dyDescent="0.25">
      <c r="A377" s="1"/>
      <c r="B377" s="2"/>
      <c r="C377" s="2"/>
      <c r="D377" s="2"/>
      <c r="E377" s="2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4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</row>
    <row r="378" spans="1:29" x14ac:dyDescent="0.25">
      <c r="A378" s="1"/>
      <c r="B378" s="2"/>
      <c r="C378" s="2"/>
      <c r="D378" s="2"/>
      <c r="E378" s="2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4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</row>
    <row r="379" spans="1:29" x14ac:dyDescent="0.25">
      <c r="A379" s="1"/>
      <c r="B379" s="2"/>
      <c r="C379" s="2"/>
      <c r="D379" s="2"/>
      <c r="E379" s="2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4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</row>
    <row r="380" spans="1:29" x14ac:dyDescent="0.25">
      <c r="A380" s="1"/>
      <c r="B380" s="2"/>
      <c r="C380" s="2"/>
      <c r="D380" s="2"/>
      <c r="E380" s="2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4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</row>
    <row r="381" spans="1:29" x14ac:dyDescent="0.25">
      <c r="A381" s="1"/>
      <c r="B381" s="2"/>
      <c r="C381" s="2"/>
      <c r="D381" s="2"/>
      <c r="E381" s="2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4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</row>
    <row r="382" spans="1:29" x14ac:dyDescent="0.25">
      <c r="A382" s="1"/>
      <c r="B382" s="2"/>
      <c r="C382" s="2"/>
      <c r="D382" s="2"/>
      <c r="E382" s="2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4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</row>
    <row r="383" spans="1:29" x14ac:dyDescent="0.25">
      <c r="A383" s="1"/>
      <c r="B383" s="2"/>
      <c r="C383" s="2"/>
      <c r="D383" s="2"/>
      <c r="E383" s="2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4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</row>
    <row r="384" spans="1:29" x14ac:dyDescent="0.25">
      <c r="A384" s="1"/>
      <c r="B384" s="2"/>
      <c r="C384" s="2"/>
      <c r="D384" s="2"/>
      <c r="E384" s="2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4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</row>
    <row r="385" spans="1:29" x14ac:dyDescent="0.25">
      <c r="A385" s="1"/>
      <c r="B385" s="2"/>
      <c r="C385" s="2"/>
      <c r="D385" s="2"/>
      <c r="E385" s="2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4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</row>
    <row r="386" spans="1:29" x14ac:dyDescent="0.25">
      <c r="A386" s="1"/>
      <c r="B386" s="2"/>
      <c r="C386" s="2"/>
      <c r="D386" s="2"/>
      <c r="E386" s="2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4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</row>
    <row r="387" spans="1:29" x14ac:dyDescent="0.25">
      <c r="A387" s="1"/>
      <c r="B387" s="2"/>
      <c r="C387" s="2"/>
      <c r="D387" s="2"/>
      <c r="E387" s="2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4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</row>
    <row r="388" spans="1:29" x14ac:dyDescent="0.25">
      <c r="A388" s="1"/>
      <c r="B388" s="2"/>
      <c r="C388" s="2"/>
      <c r="D388" s="2"/>
      <c r="E388" s="2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4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</row>
    <row r="389" spans="1:29" x14ac:dyDescent="0.25">
      <c r="A389" s="1"/>
      <c r="B389" s="2"/>
      <c r="C389" s="2"/>
      <c r="D389" s="2"/>
      <c r="E389" s="2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4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</row>
    <row r="390" spans="1:29" x14ac:dyDescent="0.25">
      <c r="A390" s="1"/>
      <c r="B390" s="2"/>
      <c r="C390" s="2"/>
      <c r="D390" s="2"/>
      <c r="E390" s="2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4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</row>
    <row r="391" spans="1:29" x14ac:dyDescent="0.25">
      <c r="A391" s="1"/>
      <c r="B391" s="2"/>
      <c r="C391" s="2"/>
      <c r="D391" s="2"/>
      <c r="E391" s="2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4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</row>
    <row r="392" spans="1:29" x14ac:dyDescent="0.25">
      <c r="A392" s="1"/>
      <c r="B392" s="2"/>
      <c r="C392" s="2"/>
      <c r="D392" s="2"/>
      <c r="E392" s="2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4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</row>
    <row r="393" spans="1:29" x14ac:dyDescent="0.25">
      <c r="A393" s="1"/>
      <c r="B393" s="2"/>
      <c r="C393" s="2"/>
      <c r="D393" s="2"/>
      <c r="E393" s="2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4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</row>
    <row r="394" spans="1:29" x14ac:dyDescent="0.25">
      <c r="A394" s="1"/>
      <c r="B394" s="2"/>
      <c r="C394" s="2"/>
      <c r="D394" s="2"/>
      <c r="E394" s="2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4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</row>
    <row r="395" spans="1:29" x14ac:dyDescent="0.25">
      <c r="A395" s="1"/>
      <c r="B395" s="2"/>
      <c r="C395" s="2"/>
      <c r="D395" s="2"/>
      <c r="E395" s="2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4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</row>
    <row r="396" spans="1:29" x14ac:dyDescent="0.25">
      <c r="A396" s="1"/>
      <c r="B396" s="2"/>
      <c r="C396" s="2"/>
      <c r="D396" s="2"/>
      <c r="E396" s="2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4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</row>
    <row r="397" spans="1:29" x14ac:dyDescent="0.25">
      <c r="A397" s="1"/>
      <c r="B397" s="2"/>
      <c r="C397" s="2"/>
      <c r="D397" s="2"/>
      <c r="E397" s="2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4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</row>
    <row r="398" spans="1:29" x14ac:dyDescent="0.25">
      <c r="A398" s="1"/>
      <c r="B398" s="2"/>
      <c r="C398" s="2"/>
      <c r="D398" s="2"/>
      <c r="E398" s="2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4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</row>
    <row r="399" spans="1:29" x14ac:dyDescent="0.25">
      <c r="A399" s="1"/>
      <c r="B399" s="2"/>
      <c r="C399" s="2"/>
      <c r="D399" s="2"/>
      <c r="E399" s="2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4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</row>
    <row r="400" spans="1:29" x14ac:dyDescent="0.25">
      <c r="A400" s="1"/>
      <c r="B400" s="2"/>
      <c r="C400" s="2"/>
      <c r="D400" s="2"/>
      <c r="E400" s="2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4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</row>
    <row r="401" spans="1:29" x14ac:dyDescent="0.25">
      <c r="A401" s="1"/>
      <c r="B401" s="2"/>
      <c r="C401" s="2"/>
      <c r="D401" s="2"/>
      <c r="E401" s="2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4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</row>
    <row r="402" spans="1:29" x14ac:dyDescent="0.25">
      <c r="A402" s="1"/>
      <c r="B402" s="2"/>
      <c r="C402" s="2"/>
      <c r="D402" s="2"/>
      <c r="E402" s="2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4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</row>
    <row r="403" spans="1:29" x14ac:dyDescent="0.25">
      <c r="A403" s="1"/>
      <c r="B403" s="2"/>
      <c r="C403" s="2"/>
      <c r="D403" s="2"/>
      <c r="E403" s="2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4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</row>
    <row r="404" spans="1:29" x14ac:dyDescent="0.25">
      <c r="A404" s="1"/>
      <c r="B404" s="2"/>
      <c r="C404" s="2"/>
      <c r="D404" s="2"/>
      <c r="E404" s="2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4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</row>
    <row r="405" spans="1:29" x14ac:dyDescent="0.25">
      <c r="A405" s="1"/>
      <c r="B405" s="2"/>
      <c r="C405" s="2"/>
      <c r="D405" s="2"/>
      <c r="E405" s="2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4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</row>
    <row r="406" spans="1:29" x14ac:dyDescent="0.25">
      <c r="A406" s="1"/>
      <c r="B406" s="2"/>
      <c r="C406" s="2"/>
      <c r="D406" s="2"/>
      <c r="E406" s="2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4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</row>
    <row r="407" spans="1:29" x14ac:dyDescent="0.25">
      <c r="A407" s="1"/>
      <c r="B407" s="2"/>
      <c r="C407" s="2"/>
      <c r="D407" s="2"/>
      <c r="E407" s="2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4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</row>
    <row r="408" spans="1:29" x14ac:dyDescent="0.25">
      <c r="A408" s="1"/>
      <c r="B408" s="2"/>
      <c r="C408" s="2"/>
      <c r="D408" s="2"/>
      <c r="E408" s="2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4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</row>
    <row r="409" spans="1:29" x14ac:dyDescent="0.25">
      <c r="A409" s="1"/>
      <c r="B409" s="2"/>
      <c r="C409" s="2"/>
      <c r="D409" s="2"/>
      <c r="E409" s="2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4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</row>
    <row r="410" spans="1:29" x14ac:dyDescent="0.25">
      <c r="A410" s="1"/>
      <c r="B410" s="2"/>
      <c r="C410" s="2"/>
      <c r="D410" s="2"/>
      <c r="E410" s="2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4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</row>
    <row r="411" spans="1:29" x14ac:dyDescent="0.25">
      <c r="A411" s="1"/>
      <c r="B411" s="2"/>
      <c r="C411" s="2"/>
      <c r="D411" s="2"/>
      <c r="E411" s="2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4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</row>
    <row r="412" spans="1:29" x14ac:dyDescent="0.25">
      <c r="A412" s="1"/>
      <c r="B412" s="2"/>
      <c r="C412" s="2"/>
      <c r="D412" s="2"/>
      <c r="E412" s="2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4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</row>
    <row r="413" spans="1:29" x14ac:dyDescent="0.25">
      <c r="A413" s="1"/>
      <c r="B413" s="2"/>
      <c r="C413" s="2"/>
      <c r="D413" s="2"/>
      <c r="E413" s="2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4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</row>
    <row r="414" spans="1:29" x14ac:dyDescent="0.25">
      <c r="A414" s="1"/>
      <c r="B414" s="2"/>
      <c r="C414" s="2"/>
      <c r="D414" s="2"/>
      <c r="E414" s="2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4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</row>
    <row r="415" spans="1:29" x14ac:dyDescent="0.25">
      <c r="A415" s="1"/>
      <c r="B415" s="2"/>
      <c r="C415" s="2"/>
      <c r="D415" s="2"/>
      <c r="E415" s="2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4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</row>
    <row r="416" spans="1:29" x14ac:dyDescent="0.25">
      <c r="A416" s="1"/>
      <c r="B416" s="2"/>
      <c r="C416" s="2"/>
      <c r="D416" s="2"/>
      <c r="E416" s="2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4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</row>
    <row r="417" spans="1:29" x14ac:dyDescent="0.25">
      <c r="A417" s="1"/>
      <c r="B417" s="2"/>
      <c r="C417" s="2"/>
      <c r="D417" s="2"/>
      <c r="E417" s="2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4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</row>
    <row r="418" spans="1:29" x14ac:dyDescent="0.25">
      <c r="A418" s="1"/>
      <c r="B418" s="2"/>
      <c r="C418" s="2"/>
      <c r="D418" s="2"/>
      <c r="E418" s="2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4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</row>
    <row r="419" spans="1:29" x14ac:dyDescent="0.25">
      <c r="A419" s="1"/>
      <c r="B419" s="2"/>
      <c r="C419" s="2"/>
      <c r="D419" s="2"/>
      <c r="E419" s="2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4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</row>
    <row r="420" spans="1:29" x14ac:dyDescent="0.25">
      <c r="A420" s="1"/>
      <c r="B420" s="2"/>
      <c r="C420" s="2"/>
      <c r="D420" s="2"/>
      <c r="E420" s="2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4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</row>
    <row r="421" spans="1:29" x14ac:dyDescent="0.25">
      <c r="A421" s="1"/>
      <c r="B421" s="2"/>
      <c r="C421" s="2"/>
      <c r="D421" s="2"/>
      <c r="E421" s="2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4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</row>
    <row r="422" spans="1:29" x14ac:dyDescent="0.25">
      <c r="A422" s="1"/>
      <c r="B422" s="2"/>
      <c r="C422" s="2"/>
      <c r="D422" s="2"/>
      <c r="E422" s="2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4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</row>
    <row r="423" spans="1:29" x14ac:dyDescent="0.25">
      <c r="A423" s="1"/>
      <c r="B423" s="2"/>
      <c r="C423" s="2"/>
      <c r="D423" s="2"/>
      <c r="E423" s="2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4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</row>
    <row r="424" spans="1:29" x14ac:dyDescent="0.25">
      <c r="A424" s="1"/>
      <c r="B424" s="2"/>
      <c r="C424" s="2"/>
      <c r="D424" s="2"/>
      <c r="E424" s="2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4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</row>
    <row r="425" spans="1:29" x14ac:dyDescent="0.25">
      <c r="A425" s="1"/>
      <c r="B425" s="2"/>
      <c r="C425" s="2"/>
      <c r="D425" s="2"/>
      <c r="E425" s="2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4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</row>
    <row r="426" spans="1:29" x14ac:dyDescent="0.25">
      <c r="A426" s="1"/>
      <c r="B426" s="2"/>
      <c r="C426" s="2"/>
      <c r="D426" s="2"/>
      <c r="E426" s="2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4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</row>
    <row r="427" spans="1:29" x14ac:dyDescent="0.25">
      <c r="A427" s="1"/>
      <c r="B427" s="2"/>
      <c r="C427" s="2"/>
      <c r="D427" s="2"/>
      <c r="E427" s="2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4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</row>
    <row r="428" spans="1:29" x14ac:dyDescent="0.25">
      <c r="A428" s="1"/>
      <c r="B428" s="2"/>
      <c r="C428" s="2"/>
      <c r="D428" s="2"/>
      <c r="E428" s="2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4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</row>
    <row r="429" spans="1:29" x14ac:dyDescent="0.25">
      <c r="A429" s="1"/>
      <c r="B429" s="2"/>
      <c r="C429" s="2"/>
      <c r="D429" s="2"/>
      <c r="E429" s="2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4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</row>
    <row r="430" spans="1:29" x14ac:dyDescent="0.25">
      <c r="A430" s="1"/>
      <c r="B430" s="2"/>
      <c r="C430" s="2"/>
      <c r="D430" s="2"/>
      <c r="E430" s="2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4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</row>
    <row r="431" spans="1:29" x14ac:dyDescent="0.25">
      <c r="A431" s="1"/>
      <c r="B431" s="2"/>
      <c r="C431" s="2"/>
      <c r="D431" s="2"/>
      <c r="E431" s="2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4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</row>
    <row r="432" spans="1:29" x14ac:dyDescent="0.25">
      <c r="A432" s="1"/>
      <c r="B432" s="2"/>
      <c r="C432" s="2"/>
      <c r="D432" s="2"/>
      <c r="E432" s="2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4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</row>
    <row r="433" spans="1:29" x14ac:dyDescent="0.25">
      <c r="A433" s="1"/>
      <c r="B433" s="2"/>
      <c r="C433" s="2"/>
      <c r="D433" s="2"/>
      <c r="E433" s="2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4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</row>
    <row r="434" spans="1:29" x14ac:dyDescent="0.25">
      <c r="A434" s="1"/>
      <c r="B434" s="2"/>
      <c r="C434" s="2"/>
      <c r="D434" s="2"/>
      <c r="E434" s="2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4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</row>
    <row r="435" spans="1:29" x14ac:dyDescent="0.25">
      <c r="A435" s="1"/>
      <c r="B435" s="2"/>
      <c r="C435" s="2"/>
      <c r="D435" s="2"/>
      <c r="E435" s="2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4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</row>
    <row r="436" spans="1:29" x14ac:dyDescent="0.25">
      <c r="A436" s="1"/>
      <c r="B436" s="2"/>
      <c r="C436" s="2"/>
      <c r="D436" s="2"/>
      <c r="E436" s="2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4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</row>
    <row r="437" spans="1:29" x14ac:dyDescent="0.25">
      <c r="A437" s="1"/>
      <c r="B437" s="2"/>
      <c r="C437" s="2"/>
      <c r="D437" s="2"/>
      <c r="E437" s="2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4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</row>
    <row r="438" spans="1:29" x14ac:dyDescent="0.25">
      <c r="A438" s="1"/>
      <c r="B438" s="2"/>
      <c r="C438" s="2"/>
      <c r="D438" s="2"/>
      <c r="E438" s="2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4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</row>
    <row r="439" spans="1:29" x14ac:dyDescent="0.25">
      <c r="A439" s="1"/>
      <c r="B439" s="2"/>
      <c r="C439" s="2"/>
      <c r="D439" s="2"/>
      <c r="E439" s="2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4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</row>
    <row r="440" spans="1:29" x14ac:dyDescent="0.25">
      <c r="A440" s="1"/>
      <c r="B440" s="2"/>
      <c r="C440" s="2"/>
      <c r="D440" s="2"/>
      <c r="E440" s="2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4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</row>
    <row r="441" spans="1:29" x14ac:dyDescent="0.25">
      <c r="A441" s="1"/>
      <c r="B441" s="2"/>
      <c r="C441" s="2"/>
      <c r="D441" s="2"/>
      <c r="E441" s="2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4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</row>
    <row r="442" spans="1:29" x14ac:dyDescent="0.25">
      <c r="A442" s="1"/>
      <c r="B442" s="2"/>
      <c r="C442" s="2"/>
      <c r="D442" s="2"/>
      <c r="E442" s="2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4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</row>
    <row r="443" spans="1:29" x14ac:dyDescent="0.25">
      <c r="A443" s="1"/>
      <c r="B443" s="2"/>
      <c r="C443" s="2"/>
      <c r="D443" s="2"/>
      <c r="E443" s="2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4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</row>
    <row r="444" spans="1:29" x14ac:dyDescent="0.25">
      <c r="A444" s="1"/>
      <c r="B444" s="2"/>
      <c r="C444" s="2"/>
      <c r="D444" s="2"/>
      <c r="E444" s="2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4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</row>
    <row r="445" spans="1:29" x14ac:dyDescent="0.25">
      <c r="A445" s="1"/>
      <c r="B445" s="2"/>
      <c r="C445" s="2"/>
      <c r="D445" s="2"/>
      <c r="E445" s="2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4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</row>
    <row r="446" spans="1:29" x14ac:dyDescent="0.25">
      <c r="A446" s="1"/>
      <c r="B446" s="2"/>
      <c r="C446" s="2"/>
      <c r="D446" s="2"/>
      <c r="E446" s="2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4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</row>
    <row r="447" spans="1:29" x14ac:dyDescent="0.25">
      <c r="A447" s="1"/>
      <c r="B447" s="2"/>
      <c r="C447" s="2"/>
      <c r="D447" s="2"/>
      <c r="E447" s="2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4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</row>
    <row r="448" spans="1:29" x14ac:dyDescent="0.25">
      <c r="A448" s="1"/>
      <c r="B448" s="2"/>
      <c r="C448" s="2"/>
      <c r="D448" s="2"/>
      <c r="E448" s="2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4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</row>
    <row r="449" spans="1:29" x14ac:dyDescent="0.25">
      <c r="A449" s="1"/>
      <c r="B449" s="2"/>
      <c r="C449" s="2"/>
      <c r="D449" s="2"/>
      <c r="E449" s="2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4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</row>
    <row r="450" spans="1:29" x14ac:dyDescent="0.25">
      <c r="A450" s="1"/>
      <c r="B450" s="2"/>
      <c r="C450" s="2"/>
      <c r="D450" s="2"/>
      <c r="E450" s="2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4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</row>
    <row r="451" spans="1:29" x14ac:dyDescent="0.25">
      <c r="A451" s="1"/>
      <c r="B451" s="2"/>
      <c r="C451" s="2"/>
      <c r="D451" s="2"/>
      <c r="E451" s="2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4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</row>
    <row r="452" spans="1:29" x14ac:dyDescent="0.25">
      <c r="A452" s="1"/>
      <c r="B452" s="2"/>
      <c r="C452" s="2"/>
      <c r="D452" s="2"/>
      <c r="E452" s="2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4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</row>
    <row r="453" spans="1:29" x14ac:dyDescent="0.25">
      <c r="A453" s="1"/>
      <c r="B453" s="2"/>
      <c r="C453" s="2"/>
      <c r="D453" s="2"/>
      <c r="E453" s="2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4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</row>
    <row r="454" spans="1:29" x14ac:dyDescent="0.25">
      <c r="A454" s="1"/>
      <c r="B454" s="2"/>
      <c r="C454" s="2"/>
      <c r="D454" s="2"/>
      <c r="E454" s="2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4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</row>
    <row r="455" spans="1:29" x14ac:dyDescent="0.25">
      <c r="A455" s="1"/>
      <c r="B455" s="2"/>
      <c r="C455" s="2"/>
      <c r="D455" s="2"/>
      <c r="E455" s="2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4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</row>
    <row r="456" spans="1:29" x14ac:dyDescent="0.25">
      <c r="A456" s="1"/>
      <c r="B456" s="2"/>
      <c r="C456" s="2"/>
      <c r="D456" s="2"/>
      <c r="E456" s="2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4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</row>
    <row r="457" spans="1:29" x14ac:dyDescent="0.25">
      <c r="A457" s="1"/>
      <c r="B457" s="2"/>
      <c r="C457" s="2"/>
      <c r="D457" s="2"/>
      <c r="E457" s="2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4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</row>
    <row r="458" spans="1:29" x14ac:dyDescent="0.25">
      <c r="A458" s="1"/>
      <c r="B458" s="2"/>
      <c r="C458" s="2"/>
      <c r="D458" s="2"/>
      <c r="E458" s="2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4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</row>
    <row r="459" spans="1:29" x14ac:dyDescent="0.25">
      <c r="A459" s="1"/>
      <c r="B459" s="2"/>
      <c r="C459" s="2"/>
      <c r="D459" s="2"/>
      <c r="E459" s="2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4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</row>
    <row r="460" spans="1:29" x14ac:dyDescent="0.25">
      <c r="A460" s="1"/>
      <c r="B460" s="2"/>
      <c r="C460" s="2"/>
      <c r="D460" s="2"/>
      <c r="E460" s="2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4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</row>
    <row r="461" spans="1:29" x14ac:dyDescent="0.25">
      <c r="A461" s="1"/>
      <c r="B461" s="2"/>
      <c r="C461" s="2"/>
      <c r="D461" s="2"/>
      <c r="E461" s="2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4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</row>
    <row r="462" spans="1:29" x14ac:dyDescent="0.25">
      <c r="A462" s="1"/>
      <c r="B462" s="2"/>
      <c r="C462" s="2"/>
      <c r="D462" s="2"/>
      <c r="E462" s="2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4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</row>
    <row r="463" spans="1:29" x14ac:dyDescent="0.25">
      <c r="A463" s="1"/>
      <c r="B463" s="2"/>
      <c r="C463" s="2"/>
      <c r="D463" s="2"/>
      <c r="E463" s="2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4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</row>
    <row r="464" spans="1:29" x14ac:dyDescent="0.25">
      <c r="A464" s="1"/>
      <c r="B464" s="2"/>
      <c r="C464" s="2"/>
      <c r="D464" s="2"/>
      <c r="E464" s="2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4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</row>
    <row r="465" spans="1:29" x14ac:dyDescent="0.25">
      <c r="A465" s="1"/>
      <c r="B465" s="2"/>
      <c r="C465" s="2"/>
      <c r="D465" s="2"/>
      <c r="E465" s="2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4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</row>
    <row r="466" spans="1:29" x14ac:dyDescent="0.25">
      <c r="A466" s="1"/>
      <c r="B466" s="2"/>
      <c r="C466" s="2"/>
      <c r="D466" s="2"/>
      <c r="E466" s="2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4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</row>
    <row r="467" spans="1:29" x14ac:dyDescent="0.25">
      <c r="A467" s="1"/>
      <c r="B467" s="2"/>
      <c r="C467" s="2"/>
      <c r="D467" s="2"/>
      <c r="E467" s="2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4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</row>
    <row r="468" spans="1:29" x14ac:dyDescent="0.25">
      <c r="A468" s="1"/>
      <c r="B468" s="2"/>
      <c r="C468" s="2"/>
      <c r="D468" s="2"/>
      <c r="E468" s="2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4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</row>
    <row r="469" spans="1:29" x14ac:dyDescent="0.25">
      <c r="A469" s="1"/>
      <c r="B469" s="2"/>
      <c r="C469" s="2"/>
      <c r="D469" s="2"/>
      <c r="E469" s="2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4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</row>
    <row r="470" spans="1:29" x14ac:dyDescent="0.25">
      <c r="A470" s="1"/>
      <c r="B470" s="2"/>
      <c r="C470" s="2"/>
      <c r="D470" s="2"/>
      <c r="E470" s="2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4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</row>
    <row r="471" spans="1:29" x14ac:dyDescent="0.25">
      <c r="A471" s="1"/>
      <c r="B471" s="2"/>
      <c r="C471" s="2"/>
      <c r="D471" s="2"/>
      <c r="E471" s="2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4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</row>
    <row r="472" spans="1:29" x14ac:dyDescent="0.25">
      <c r="A472" s="1"/>
      <c r="B472" s="2"/>
      <c r="C472" s="2"/>
      <c r="D472" s="2"/>
      <c r="E472" s="2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4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</row>
    <row r="473" spans="1:29" x14ac:dyDescent="0.25">
      <c r="A473" s="1"/>
      <c r="B473" s="2"/>
      <c r="C473" s="2"/>
      <c r="D473" s="2"/>
      <c r="E473" s="2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4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</row>
    <row r="474" spans="1:29" x14ac:dyDescent="0.25">
      <c r="A474" s="1"/>
      <c r="B474" s="2"/>
      <c r="C474" s="2"/>
      <c r="D474" s="2"/>
      <c r="E474" s="2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4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</row>
    <row r="475" spans="1:29" x14ac:dyDescent="0.25">
      <c r="A475" s="1"/>
      <c r="B475" s="2"/>
      <c r="C475" s="2"/>
      <c r="D475" s="2"/>
      <c r="E475" s="2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4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</row>
    <row r="476" spans="1:29" x14ac:dyDescent="0.25">
      <c r="A476" s="1"/>
      <c r="B476" s="2"/>
      <c r="C476" s="2"/>
      <c r="D476" s="2"/>
      <c r="E476" s="2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4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</row>
    <row r="477" spans="1:29" x14ac:dyDescent="0.25">
      <c r="A477" s="1"/>
      <c r="B477" s="2"/>
      <c r="C477" s="2"/>
      <c r="D477" s="2"/>
      <c r="E477" s="2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4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</row>
    <row r="478" spans="1:29" x14ac:dyDescent="0.25">
      <c r="A478" s="1"/>
      <c r="B478" s="2"/>
      <c r="C478" s="2"/>
      <c r="D478" s="2"/>
      <c r="E478" s="2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4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</row>
    <row r="479" spans="1:29" x14ac:dyDescent="0.25">
      <c r="A479" s="1"/>
      <c r="B479" s="2"/>
      <c r="C479" s="2"/>
      <c r="D479" s="2"/>
      <c r="E479" s="2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4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</row>
    <row r="480" spans="1:29" x14ac:dyDescent="0.25">
      <c r="A480" s="1"/>
      <c r="B480" s="2"/>
      <c r="C480" s="2"/>
      <c r="D480" s="2"/>
      <c r="E480" s="2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4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</row>
    <row r="481" spans="1:29" x14ac:dyDescent="0.25">
      <c r="A481" s="1"/>
      <c r="B481" s="2"/>
      <c r="C481" s="2"/>
      <c r="D481" s="2"/>
      <c r="E481" s="2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4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</row>
    <row r="482" spans="1:29" x14ac:dyDescent="0.25">
      <c r="A482" s="1"/>
      <c r="B482" s="2"/>
      <c r="C482" s="2"/>
      <c r="D482" s="2"/>
      <c r="E482" s="2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4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</row>
    <row r="483" spans="1:29" x14ac:dyDescent="0.25">
      <c r="A483" s="1"/>
      <c r="B483" s="2"/>
      <c r="C483" s="2"/>
      <c r="D483" s="2"/>
      <c r="E483" s="2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4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</row>
    <row r="484" spans="1:29" x14ac:dyDescent="0.25">
      <c r="A484" s="1"/>
      <c r="B484" s="2"/>
      <c r="C484" s="2"/>
      <c r="D484" s="2"/>
      <c r="E484" s="2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4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</row>
    <row r="485" spans="1:29" x14ac:dyDescent="0.25">
      <c r="A485" s="1"/>
      <c r="B485" s="2"/>
      <c r="C485" s="2"/>
      <c r="D485" s="2"/>
      <c r="E485" s="2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4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</row>
    <row r="486" spans="1:29" x14ac:dyDescent="0.25">
      <c r="A486" s="1"/>
      <c r="B486" s="2"/>
      <c r="C486" s="2"/>
      <c r="D486" s="2"/>
      <c r="E486" s="2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4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</row>
    <row r="487" spans="1:29" x14ac:dyDescent="0.25">
      <c r="A487" s="1"/>
      <c r="B487" s="2"/>
      <c r="C487" s="2"/>
      <c r="D487" s="2"/>
      <c r="E487" s="2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4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</row>
    <row r="488" spans="1:29" x14ac:dyDescent="0.25">
      <c r="A488" s="1"/>
      <c r="B488" s="2"/>
      <c r="C488" s="2"/>
      <c r="D488" s="2"/>
      <c r="E488" s="2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4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</row>
    <row r="489" spans="1:29" x14ac:dyDescent="0.25">
      <c r="A489" s="1"/>
      <c r="B489" s="2"/>
      <c r="C489" s="2"/>
      <c r="D489" s="2"/>
      <c r="E489" s="2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4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</row>
    <row r="490" spans="1:29" x14ac:dyDescent="0.25">
      <c r="A490" s="1"/>
      <c r="B490" s="2"/>
      <c r="C490" s="2"/>
      <c r="D490" s="2"/>
      <c r="E490" s="2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4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</row>
    <row r="491" spans="1:29" x14ac:dyDescent="0.25">
      <c r="A491" s="1"/>
      <c r="B491" s="2"/>
      <c r="C491" s="2"/>
      <c r="D491" s="2"/>
      <c r="E491" s="2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4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</row>
    <row r="492" spans="1:29" x14ac:dyDescent="0.25">
      <c r="A492" s="1"/>
      <c r="B492" s="2"/>
      <c r="C492" s="2"/>
      <c r="D492" s="2"/>
      <c r="E492" s="2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4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</row>
    <row r="493" spans="1:29" x14ac:dyDescent="0.25">
      <c r="A493" s="1"/>
      <c r="B493" s="2"/>
      <c r="C493" s="2"/>
      <c r="D493" s="2"/>
      <c r="E493" s="2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4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</row>
    <row r="494" spans="1:29" x14ac:dyDescent="0.25">
      <c r="A494" s="1"/>
      <c r="B494" s="2"/>
      <c r="C494" s="2"/>
      <c r="D494" s="2"/>
      <c r="E494" s="2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4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</row>
    <row r="495" spans="1:29" x14ac:dyDescent="0.25">
      <c r="A495" s="1"/>
      <c r="B495" s="2"/>
      <c r="C495" s="2"/>
      <c r="D495" s="2"/>
      <c r="E495" s="2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4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</row>
    <row r="496" spans="1:29" x14ac:dyDescent="0.25">
      <c r="A496" s="1"/>
      <c r="B496" s="2"/>
      <c r="C496" s="2"/>
      <c r="D496" s="2"/>
      <c r="E496" s="2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4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</row>
    <row r="497" spans="1:29" x14ac:dyDescent="0.25">
      <c r="A497" s="1"/>
      <c r="B497" s="2"/>
      <c r="C497" s="2"/>
      <c r="D497" s="2"/>
      <c r="E497" s="2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4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</row>
    <row r="498" spans="1:29" x14ac:dyDescent="0.25">
      <c r="A498" s="1"/>
      <c r="B498" s="2"/>
      <c r="C498" s="2"/>
      <c r="D498" s="2"/>
      <c r="E498" s="2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4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</row>
    <row r="499" spans="1:29" x14ac:dyDescent="0.25">
      <c r="A499" s="1"/>
      <c r="B499" s="2"/>
      <c r="C499" s="2"/>
      <c r="D499" s="2"/>
      <c r="E499" s="2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4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</row>
    <row r="500" spans="1:29" x14ac:dyDescent="0.25">
      <c r="A500" s="1"/>
      <c r="B500" s="2"/>
      <c r="C500" s="2"/>
      <c r="D500" s="2"/>
      <c r="E500" s="2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4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</row>
    <row r="501" spans="1:29" x14ac:dyDescent="0.25">
      <c r="A501" s="1"/>
      <c r="B501" s="2"/>
      <c r="C501" s="2"/>
      <c r="D501" s="2"/>
      <c r="E501" s="2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4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</row>
    <row r="502" spans="1:29" x14ac:dyDescent="0.25">
      <c r="A502" s="1"/>
      <c r="B502" s="2"/>
      <c r="C502" s="2"/>
      <c r="D502" s="2"/>
      <c r="E502" s="2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4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</row>
    <row r="503" spans="1:29" x14ac:dyDescent="0.25">
      <c r="A503" s="1"/>
      <c r="B503" s="2"/>
      <c r="C503" s="2"/>
      <c r="D503" s="2"/>
      <c r="E503" s="2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4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</row>
    <row r="504" spans="1:29" x14ac:dyDescent="0.25">
      <c r="A504" s="1"/>
      <c r="B504" s="2"/>
      <c r="C504" s="2"/>
      <c r="D504" s="2"/>
      <c r="E504" s="2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4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</row>
    <row r="505" spans="1:29" x14ac:dyDescent="0.25">
      <c r="A505" s="1"/>
      <c r="B505" s="2"/>
      <c r="C505" s="2"/>
      <c r="D505" s="2"/>
      <c r="E505" s="2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4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</row>
    <row r="506" spans="1:29" x14ac:dyDescent="0.25">
      <c r="A506" s="1"/>
      <c r="B506" s="2"/>
      <c r="C506" s="2"/>
      <c r="D506" s="2"/>
      <c r="E506" s="2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4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</row>
    <row r="507" spans="1:29" x14ac:dyDescent="0.25">
      <c r="A507" s="1"/>
      <c r="B507" s="2"/>
      <c r="C507" s="2"/>
      <c r="D507" s="2"/>
      <c r="E507" s="2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4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</row>
    <row r="508" spans="1:29" x14ac:dyDescent="0.25">
      <c r="A508" s="1"/>
      <c r="B508" s="2"/>
      <c r="C508" s="2"/>
      <c r="D508" s="2"/>
      <c r="E508" s="2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4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</row>
    <row r="509" spans="1:29" x14ac:dyDescent="0.25">
      <c r="A509" s="1"/>
      <c r="B509" s="2"/>
      <c r="C509" s="2"/>
      <c r="D509" s="2"/>
      <c r="E509" s="2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4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</row>
    <row r="510" spans="1:29" x14ac:dyDescent="0.25">
      <c r="A510" s="1"/>
      <c r="B510" s="2"/>
      <c r="C510" s="2"/>
      <c r="D510" s="2"/>
      <c r="E510" s="2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4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</row>
    <row r="511" spans="1:29" x14ac:dyDescent="0.25">
      <c r="A511" s="1"/>
      <c r="B511" s="2"/>
      <c r="C511" s="2"/>
      <c r="D511" s="2"/>
      <c r="E511" s="2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4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</row>
    <row r="512" spans="1:29" x14ac:dyDescent="0.25">
      <c r="A512" s="1"/>
      <c r="B512" s="2"/>
      <c r="C512" s="2"/>
      <c r="D512" s="2"/>
      <c r="E512" s="2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4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</row>
    <row r="513" spans="1:29" x14ac:dyDescent="0.25">
      <c r="A513" s="1"/>
      <c r="B513" s="2"/>
      <c r="C513" s="2"/>
      <c r="D513" s="2"/>
      <c r="E513" s="2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4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</row>
    <row r="514" spans="1:29" x14ac:dyDescent="0.25">
      <c r="A514" s="1"/>
      <c r="B514" s="2"/>
      <c r="C514" s="2"/>
      <c r="D514" s="2"/>
      <c r="E514" s="2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4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</row>
    <row r="515" spans="1:29" x14ac:dyDescent="0.25">
      <c r="A515" s="1"/>
      <c r="B515" s="2"/>
      <c r="C515" s="2"/>
      <c r="D515" s="2"/>
      <c r="E515" s="2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4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</row>
    <row r="516" spans="1:29" x14ac:dyDescent="0.25">
      <c r="A516" s="1"/>
      <c r="B516" s="2"/>
      <c r="C516" s="2"/>
      <c r="D516" s="2"/>
      <c r="E516" s="2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4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</row>
    <row r="517" spans="1:29" x14ac:dyDescent="0.25">
      <c r="A517" s="1"/>
      <c r="B517" s="2"/>
      <c r="C517" s="2"/>
      <c r="D517" s="2"/>
      <c r="E517" s="2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4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</row>
    <row r="518" spans="1:29" x14ac:dyDescent="0.25">
      <c r="A518" s="1"/>
      <c r="B518" s="2"/>
      <c r="C518" s="2"/>
      <c r="D518" s="2"/>
      <c r="E518" s="2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4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</row>
    <row r="519" spans="1:29" x14ac:dyDescent="0.25">
      <c r="A519" s="1"/>
      <c r="B519" s="2"/>
      <c r="C519" s="2"/>
      <c r="D519" s="2"/>
      <c r="E519" s="2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4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</row>
    <row r="520" spans="1:29" x14ac:dyDescent="0.25">
      <c r="A520" s="1"/>
      <c r="B520" s="2"/>
      <c r="C520" s="2"/>
      <c r="D520" s="2"/>
      <c r="E520" s="2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4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</row>
    <row r="521" spans="1:29" x14ac:dyDescent="0.25">
      <c r="A521" s="1"/>
      <c r="B521" s="2"/>
      <c r="C521" s="2"/>
      <c r="D521" s="2"/>
      <c r="E521" s="2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4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</row>
    <row r="522" spans="1:29" x14ac:dyDescent="0.25">
      <c r="A522" s="1"/>
      <c r="B522" s="2"/>
      <c r="C522" s="2"/>
      <c r="D522" s="2"/>
      <c r="E522" s="2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4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</row>
    <row r="523" spans="1:29" x14ac:dyDescent="0.25">
      <c r="A523" s="1"/>
      <c r="B523" s="2"/>
      <c r="C523" s="2"/>
      <c r="D523" s="2"/>
      <c r="E523" s="2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4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</row>
    <row r="524" spans="1:29" x14ac:dyDescent="0.25">
      <c r="A524" s="1"/>
      <c r="B524" s="2"/>
      <c r="C524" s="2"/>
      <c r="D524" s="2"/>
      <c r="E524" s="2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4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</row>
    <row r="525" spans="1:29" x14ac:dyDescent="0.25">
      <c r="A525" s="1"/>
      <c r="B525" s="2"/>
      <c r="C525" s="2"/>
      <c r="D525" s="2"/>
      <c r="E525" s="2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4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</row>
    <row r="526" spans="1:29" x14ac:dyDescent="0.25">
      <c r="A526" s="1"/>
      <c r="B526" s="2"/>
      <c r="C526" s="2"/>
      <c r="D526" s="2"/>
      <c r="E526" s="2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4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</row>
    <row r="527" spans="1:29" x14ac:dyDescent="0.25">
      <c r="A527" s="1"/>
      <c r="B527" s="2"/>
      <c r="C527" s="2"/>
      <c r="D527" s="2"/>
      <c r="E527" s="2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4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</row>
    <row r="528" spans="1:29" x14ac:dyDescent="0.25">
      <c r="A528" s="1"/>
      <c r="B528" s="2"/>
      <c r="C528" s="2"/>
      <c r="D528" s="2"/>
      <c r="E528" s="2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4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</row>
    <row r="529" spans="1:29" x14ac:dyDescent="0.25">
      <c r="A529" s="1"/>
      <c r="B529" s="2"/>
      <c r="C529" s="2"/>
      <c r="D529" s="2"/>
      <c r="E529" s="2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4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</row>
    <row r="530" spans="1:29" x14ac:dyDescent="0.25">
      <c r="A530" s="1"/>
      <c r="B530" s="2"/>
      <c r="C530" s="2"/>
      <c r="D530" s="2"/>
      <c r="E530" s="2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4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</row>
    <row r="531" spans="1:29" x14ac:dyDescent="0.25">
      <c r="A531" s="1"/>
      <c r="B531" s="2"/>
      <c r="C531" s="2"/>
      <c r="D531" s="2"/>
      <c r="E531" s="2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4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</row>
    <row r="532" spans="1:29" x14ac:dyDescent="0.25">
      <c r="A532" s="1"/>
      <c r="B532" s="2"/>
      <c r="C532" s="2"/>
      <c r="D532" s="2"/>
      <c r="E532" s="2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4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</row>
    <row r="533" spans="1:29" x14ac:dyDescent="0.25">
      <c r="A533" s="1"/>
      <c r="B533" s="2"/>
      <c r="C533" s="2"/>
      <c r="D533" s="2"/>
      <c r="E533" s="2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4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</row>
    <row r="534" spans="1:29" x14ac:dyDescent="0.25">
      <c r="A534" s="1"/>
      <c r="B534" s="2"/>
      <c r="C534" s="2"/>
      <c r="D534" s="2"/>
      <c r="E534" s="2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4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</row>
    <row r="535" spans="1:29" x14ac:dyDescent="0.25">
      <c r="A535" s="1"/>
      <c r="B535" s="2"/>
      <c r="C535" s="2"/>
      <c r="D535" s="2"/>
      <c r="E535" s="2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4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</row>
    <row r="536" spans="1:29" x14ac:dyDescent="0.25">
      <c r="A536" s="1"/>
      <c r="B536" s="2"/>
      <c r="C536" s="2"/>
      <c r="D536" s="2"/>
      <c r="E536" s="2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4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</row>
    <row r="537" spans="1:29" x14ac:dyDescent="0.25">
      <c r="A537" s="1"/>
      <c r="B537" s="2"/>
      <c r="C537" s="2"/>
      <c r="D537" s="2"/>
      <c r="E537" s="2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4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</row>
    <row r="538" spans="1:29" x14ac:dyDescent="0.25">
      <c r="A538" s="1"/>
      <c r="B538" s="2"/>
      <c r="C538" s="2"/>
      <c r="D538" s="2"/>
      <c r="E538" s="2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4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</row>
    <row r="539" spans="1:29" x14ac:dyDescent="0.25">
      <c r="A539" s="1"/>
      <c r="B539" s="2"/>
      <c r="C539" s="2"/>
      <c r="D539" s="2"/>
      <c r="E539" s="2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4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</row>
    <row r="540" spans="1:29" x14ac:dyDescent="0.25">
      <c r="A540" s="1"/>
      <c r="B540" s="2"/>
      <c r="C540" s="2"/>
      <c r="D540" s="2"/>
      <c r="E540" s="2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4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</row>
    <row r="541" spans="1:29" x14ac:dyDescent="0.25">
      <c r="A541" s="1"/>
      <c r="B541" s="2"/>
      <c r="C541" s="2"/>
      <c r="D541" s="2"/>
      <c r="E541" s="2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4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</row>
    <row r="542" spans="1:29" x14ac:dyDescent="0.25">
      <c r="A542" s="1"/>
      <c r="B542" s="2"/>
      <c r="C542" s="2"/>
      <c r="D542" s="2"/>
      <c r="E542" s="2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4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</row>
    <row r="543" spans="1:29" x14ac:dyDescent="0.25">
      <c r="A543" s="1"/>
      <c r="B543" s="2"/>
      <c r="C543" s="2"/>
      <c r="D543" s="2"/>
      <c r="E543" s="2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4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</row>
    <row r="544" spans="1:29" x14ac:dyDescent="0.25">
      <c r="A544" s="1"/>
      <c r="B544" s="2"/>
      <c r="C544" s="2"/>
      <c r="D544" s="2"/>
      <c r="E544" s="2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4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</row>
    <row r="545" spans="1:29" x14ac:dyDescent="0.25">
      <c r="A545" s="1"/>
      <c r="B545" s="2"/>
      <c r="C545" s="2"/>
      <c r="D545" s="2"/>
      <c r="E545" s="2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4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</row>
    <row r="546" spans="1:29" x14ac:dyDescent="0.25">
      <c r="A546" s="1"/>
      <c r="B546" s="2"/>
      <c r="C546" s="2"/>
      <c r="D546" s="2"/>
      <c r="E546" s="2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4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</row>
    <row r="547" spans="1:29" x14ac:dyDescent="0.25">
      <c r="A547" s="1"/>
      <c r="B547" s="2"/>
      <c r="C547" s="2"/>
      <c r="D547" s="2"/>
      <c r="E547" s="2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4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</row>
    <row r="548" spans="1:29" x14ac:dyDescent="0.25">
      <c r="A548" s="1"/>
      <c r="B548" s="2"/>
      <c r="C548" s="2"/>
      <c r="D548" s="2"/>
      <c r="E548" s="2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4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</row>
    <row r="549" spans="1:29" x14ac:dyDescent="0.25">
      <c r="A549" s="1"/>
      <c r="B549" s="2"/>
      <c r="C549" s="2"/>
      <c r="D549" s="2"/>
      <c r="E549" s="2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4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</row>
    <row r="550" spans="1:29" x14ac:dyDescent="0.25">
      <c r="A550" s="1"/>
      <c r="B550" s="2"/>
      <c r="C550" s="2"/>
      <c r="D550" s="2"/>
      <c r="E550" s="2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4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</row>
    <row r="551" spans="1:29" x14ac:dyDescent="0.25">
      <c r="A551" s="1"/>
      <c r="B551" s="2"/>
      <c r="C551" s="2"/>
      <c r="D551" s="2"/>
      <c r="E551" s="2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4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</row>
    <row r="552" spans="1:29" x14ac:dyDescent="0.25">
      <c r="A552" s="1"/>
      <c r="B552" s="2"/>
      <c r="C552" s="2"/>
      <c r="D552" s="2"/>
      <c r="E552" s="2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4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</row>
    <row r="553" spans="1:29" x14ac:dyDescent="0.25">
      <c r="A553" s="1"/>
      <c r="B553" s="2"/>
      <c r="C553" s="2"/>
      <c r="D553" s="2"/>
      <c r="E553" s="2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4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</row>
    <row r="554" spans="1:29" x14ac:dyDescent="0.25">
      <c r="A554" s="1"/>
      <c r="B554" s="2"/>
      <c r="C554" s="2"/>
      <c r="D554" s="2"/>
      <c r="E554" s="2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4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</row>
    <row r="555" spans="1:29" x14ac:dyDescent="0.25">
      <c r="A555" s="1"/>
      <c r="B555" s="2"/>
      <c r="C555" s="2"/>
      <c r="D555" s="2"/>
      <c r="E555" s="2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4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</row>
    <row r="556" spans="1:29" x14ac:dyDescent="0.25">
      <c r="A556" s="1"/>
      <c r="B556" s="2"/>
      <c r="C556" s="2"/>
      <c r="D556" s="2"/>
      <c r="E556" s="2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4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</row>
    <row r="557" spans="1:29" x14ac:dyDescent="0.25">
      <c r="A557" s="1"/>
      <c r="B557" s="2"/>
      <c r="C557" s="2"/>
      <c r="D557" s="2"/>
      <c r="E557" s="2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4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</row>
    <row r="558" spans="1:29" x14ac:dyDescent="0.25">
      <c r="A558" s="1"/>
      <c r="B558" s="2"/>
      <c r="C558" s="2"/>
      <c r="D558" s="2"/>
      <c r="E558" s="2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4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</row>
    <row r="559" spans="1:29" x14ac:dyDescent="0.25">
      <c r="A559" s="1"/>
      <c r="B559" s="2"/>
      <c r="C559" s="2"/>
      <c r="D559" s="2"/>
      <c r="E559" s="2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4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</row>
    <row r="560" spans="1:29" x14ac:dyDescent="0.25">
      <c r="A560" s="1"/>
      <c r="B560" s="2"/>
      <c r="C560" s="2"/>
      <c r="D560" s="2"/>
      <c r="E560" s="2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4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</row>
    <row r="561" spans="1:29" x14ac:dyDescent="0.25">
      <c r="A561" s="1"/>
      <c r="B561" s="2"/>
      <c r="C561" s="2"/>
      <c r="D561" s="2"/>
      <c r="E561" s="2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4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</row>
    <row r="562" spans="1:29" x14ac:dyDescent="0.25">
      <c r="A562" s="1"/>
      <c r="B562" s="2"/>
      <c r="C562" s="2"/>
      <c r="D562" s="2"/>
      <c r="E562" s="2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4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</row>
    <row r="563" spans="1:29" x14ac:dyDescent="0.25">
      <c r="A563" s="1"/>
      <c r="B563" s="2"/>
      <c r="C563" s="2"/>
      <c r="D563" s="2"/>
      <c r="E563" s="2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4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</row>
    <row r="564" spans="1:29" x14ac:dyDescent="0.25">
      <c r="A564" s="1"/>
      <c r="B564" s="2"/>
      <c r="C564" s="2"/>
      <c r="D564" s="2"/>
      <c r="E564" s="2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4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</row>
    <row r="565" spans="1:29" x14ac:dyDescent="0.25">
      <c r="A565" s="1"/>
      <c r="B565" s="2"/>
      <c r="C565" s="2"/>
      <c r="D565" s="2"/>
      <c r="E565" s="2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4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</row>
    <row r="566" spans="1:29" x14ac:dyDescent="0.25">
      <c r="A566" s="1"/>
      <c r="B566" s="2"/>
      <c r="C566" s="2"/>
      <c r="D566" s="2"/>
      <c r="E566" s="2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4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</row>
    <row r="567" spans="1:29" x14ac:dyDescent="0.25">
      <c r="A567" s="1"/>
      <c r="B567" s="2"/>
      <c r="C567" s="2"/>
      <c r="D567" s="2"/>
      <c r="E567" s="2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4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</row>
    <row r="568" spans="1:29" x14ac:dyDescent="0.25">
      <c r="A568" s="1"/>
      <c r="B568" s="2"/>
      <c r="C568" s="2"/>
      <c r="D568" s="2"/>
      <c r="E568" s="2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4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</row>
    <row r="569" spans="1:29" x14ac:dyDescent="0.25">
      <c r="A569" s="1"/>
      <c r="B569" s="2"/>
      <c r="C569" s="2"/>
      <c r="D569" s="2"/>
      <c r="E569" s="2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4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</row>
    <row r="570" spans="1:29" x14ac:dyDescent="0.25">
      <c r="A570" s="1"/>
      <c r="B570" s="2"/>
      <c r="C570" s="2"/>
      <c r="D570" s="2"/>
      <c r="E570" s="2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4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</row>
    <row r="571" spans="1:29" x14ac:dyDescent="0.25">
      <c r="A571" s="1"/>
      <c r="B571" s="2"/>
      <c r="C571" s="2"/>
      <c r="D571" s="2"/>
      <c r="E571" s="2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4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</row>
    <row r="572" spans="1:29" x14ac:dyDescent="0.25">
      <c r="A572" s="1"/>
      <c r="B572" s="2"/>
      <c r="C572" s="2"/>
      <c r="D572" s="2"/>
      <c r="E572" s="2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4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</row>
    <row r="573" spans="1:29" x14ac:dyDescent="0.25">
      <c r="A573" s="1"/>
      <c r="B573" s="2"/>
      <c r="C573" s="2"/>
      <c r="D573" s="2"/>
      <c r="E573" s="2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4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</row>
    <row r="574" spans="1:29" x14ac:dyDescent="0.25">
      <c r="A574" s="1"/>
      <c r="B574" s="2"/>
      <c r="C574" s="2"/>
      <c r="D574" s="2"/>
      <c r="E574" s="2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4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</row>
    <row r="575" spans="1:29" x14ac:dyDescent="0.25">
      <c r="A575" s="1"/>
      <c r="B575" s="2"/>
      <c r="C575" s="2"/>
      <c r="D575" s="2"/>
      <c r="E575" s="2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4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</row>
    <row r="576" spans="1:29" x14ac:dyDescent="0.25">
      <c r="A576" s="1"/>
      <c r="B576" s="2"/>
      <c r="C576" s="2"/>
      <c r="D576" s="2"/>
      <c r="E576" s="2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4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</row>
    <row r="577" spans="1:29" x14ac:dyDescent="0.25">
      <c r="A577" s="1"/>
      <c r="B577" s="2"/>
      <c r="C577" s="2"/>
      <c r="D577" s="2"/>
      <c r="E577" s="2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4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</row>
    <row r="578" spans="1:29" x14ac:dyDescent="0.25">
      <c r="A578" s="1"/>
      <c r="B578" s="2"/>
      <c r="C578" s="2"/>
      <c r="D578" s="2"/>
      <c r="E578" s="2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4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</row>
    <row r="579" spans="1:29" x14ac:dyDescent="0.25">
      <c r="A579" s="1"/>
      <c r="B579" s="2"/>
      <c r="C579" s="2"/>
      <c r="D579" s="2"/>
      <c r="E579" s="2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4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</row>
    <row r="580" spans="1:29" x14ac:dyDescent="0.25">
      <c r="A580" s="1"/>
      <c r="B580" s="2"/>
      <c r="C580" s="2"/>
      <c r="D580" s="2"/>
      <c r="E580" s="2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4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</row>
    <row r="581" spans="1:29" x14ac:dyDescent="0.25">
      <c r="A581" s="1"/>
      <c r="B581" s="2"/>
      <c r="C581" s="2"/>
      <c r="D581" s="2"/>
      <c r="E581" s="2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4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</row>
    <row r="582" spans="1:29" x14ac:dyDescent="0.25">
      <c r="A582" s="1"/>
      <c r="B582" s="2"/>
      <c r="C582" s="2"/>
      <c r="D582" s="2"/>
      <c r="E582" s="2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4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</row>
    <row r="583" spans="1:29" x14ac:dyDescent="0.25">
      <c r="A583" s="1"/>
      <c r="B583" s="2"/>
      <c r="C583" s="2"/>
      <c r="D583" s="2"/>
      <c r="E583" s="2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4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</row>
    <row r="584" spans="1:29" x14ac:dyDescent="0.25">
      <c r="A584" s="1"/>
      <c r="B584" s="2"/>
      <c r="C584" s="2"/>
      <c r="D584" s="2"/>
      <c r="E584" s="2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4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</row>
    <row r="585" spans="1:29" x14ac:dyDescent="0.25">
      <c r="A585" s="1"/>
      <c r="B585" s="2"/>
      <c r="C585" s="2"/>
      <c r="D585" s="2"/>
      <c r="E585" s="2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4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</row>
    <row r="586" spans="1:29" x14ac:dyDescent="0.25">
      <c r="A586" s="1"/>
      <c r="B586" s="2"/>
      <c r="C586" s="2"/>
      <c r="D586" s="2"/>
      <c r="E586" s="2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4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</row>
    <row r="587" spans="1:29" x14ac:dyDescent="0.25">
      <c r="A587" s="1"/>
      <c r="B587" s="2"/>
      <c r="C587" s="2"/>
      <c r="D587" s="2"/>
      <c r="E587" s="2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4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</row>
    <row r="588" spans="1:29" x14ac:dyDescent="0.25">
      <c r="A588" s="1"/>
      <c r="B588" s="2"/>
      <c r="C588" s="2"/>
      <c r="D588" s="2"/>
      <c r="E588" s="2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4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</row>
    <row r="589" spans="1:29" x14ac:dyDescent="0.25">
      <c r="A589" s="1"/>
      <c r="B589" s="2"/>
      <c r="C589" s="2"/>
      <c r="D589" s="2"/>
      <c r="E589" s="2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4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</row>
    <row r="590" spans="1:29" x14ac:dyDescent="0.25">
      <c r="A590" s="1"/>
      <c r="B590" s="2"/>
      <c r="C590" s="2"/>
      <c r="D590" s="2"/>
      <c r="E590" s="2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4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</row>
    <row r="591" spans="1:29" x14ac:dyDescent="0.25">
      <c r="A591" s="1"/>
      <c r="B591" s="2"/>
      <c r="C591" s="2"/>
      <c r="D591" s="2"/>
      <c r="E591" s="2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4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</row>
    <row r="592" spans="1:29" x14ac:dyDescent="0.25">
      <c r="A592" s="1"/>
      <c r="B592" s="2"/>
      <c r="C592" s="2"/>
      <c r="D592" s="2"/>
      <c r="E592" s="2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4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</row>
    <row r="593" spans="1:29" x14ac:dyDescent="0.25">
      <c r="A593" s="1"/>
      <c r="B593" s="2"/>
      <c r="C593" s="2"/>
      <c r="D593" s="2"/>
      <c r="E593" s="2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4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</row>
    <row r="594" spans="1:29" x14ac:dyDescent="0.25">
      <c r="A594" s="1"/>
      <c r="B594" s="2"/>
      <c r="C594" s="2"/>
      <c r="D594" s="2"/>
      <c r="E594" s="2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4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</row>
    <row r="595" spans="1:29" x14ac:dyDescent="0.25">
      <c r="A595" s="1"/>
      <c r="B595" s="2"/>
      <c r="C595" s="2"/>
      <c r="D595" s="2"/>
      <c r="E595" s="2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4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</row>
    <row r="596" spans="1:29" x14ac:dyDescent="0.25">
      <c r="A596" s="1"/>
      <c r="B596" s="2"/>
      <c r="C596" s="2"/>
      <c r="D596" s="2"/>
      <c r="E596" s="2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4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</row>
    <row r="597" spans="1:29" x14ac:dyDescent="0.25">
      <c r="A597" s="1"/>
      <c r="B597" s="2"/>
      <c r="C597" s="2"/>
      <c r="D597" s="2"/>
      <c r="E597" s="2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4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</row>
    <row r="598" spans="1:29" x14ac:dyDescent="0.25">
      <c r="A598" s="1"/>
      <c r="B598" s="2"/>
      <c r="C598" s="2"/>
      <c r="D598" s="2"/>
      <c r="E598" s="2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4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</row>
    <row r="599" spans="1:29" x14ac:dyDescent="0.25">
      <c r="A599" s="1"/>
      <c r="B599" s="2"/>
      <c r="C599" s="2"/>
      <c r="D599" s="2"/>
      <c r="E599" s="2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4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</row>
    <row r="600" spans="1:29" x14ac:dyDescent="0.25">
      <c r="A600" s="1"/>
      <c r="B600" s="2"/>
      <c r="C600" s="2"/>
      <c r="D600" s="2"/>
      <c r="E600" s="2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4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</row>
    <row r="601" spans="1:29" x14ac:dyDescent="0.25">
      <c r="A601" s="1"/>
      <c r="B601" s="2"/>
      <c r="C601" s="2"/>
      <c r="D601" s="2"/>
      <c r="E601" s="2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4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</row>
    <row r="602" spans="1:29" x14ac:dyDescent="0.25">
      <c r="A602" s="1"/>
      <c r="B602" s="2"/>
      <c r="C602" s="2"/>
      <c r="D602" s="2"/>
      <c r="E602" s="2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4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</row>
    <row r="603" spans="1:29" x14ac:dyDescent="0.25">
      <c r="A603" s="1"/>
      <c r="B603" s="2"/>
      <c r="C603" s="2"/>
      <c r="D603" s="2"/>
      <c r="E603" s="2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4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</row>
    <row r="604" spans="1:29" x14ac:dyDescent="0.25">
      <c r="A604" s="1"/>
      <c r="B604" s="2"/>
      <c r="C604" s="2"/>
      <c r="D604" s="2"/>
      <c r="E604" s="2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4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</row>
    <row r="605" spans="1:29" x14ac:dyDescent="0.25">
      <c r="A605" s="1"/>
      <c r="B605" s="2"/>
      <c r="C605" s="2"/>
      <c r="D605" s="2"/>
      <c r="E605" s="2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4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</row>
    <row r="606" spans="1:29" x14ac:dyDescent="0.25">
      <c r="A606" s="1"/>
      <c r="B606" s="2"/>
      <c r="C606" s="2"/>
      <c r="D606" s="2"/>
      <c r="E606" s="2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4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</row>
    <row r="607" spans="1:29" x14ac:dyDescent="0.25">
      <c r="A607" s="1"/>
      <c r="B607" s="2"/>
      <c r="C607" s="2"/>
      <c r="D607" s="2"/>
      <c r="E607" s="2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4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</row>
    <row r="608" spans="1:29" x14ac:dyDescent="0.25">
      <c r="A608" s="1"/>
      <c r="B608" s="2"/>
      <c r="C608" s="2"/>
      <c r="D608" s="2"/>
      <c r="E608" s="2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4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</row>
    <row r="609" spans="1:29" x14ac:dyDescent="0.25">
      <c r="A609" s="1"/>
      <c r="B609" s="2"/>
      <c r="C609" s="2"/>
      <c r="D609" s="2"/>
      <c r="E609" s="2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4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</row>
    <row r="610" spans="1:29" x14ac:dyDescent="0.25">
      <c r="A610" s="1"/>
      <c r="B610" s="2"/>
      <c r="C610" s="2"/>
      <c r="D610" s="2"/>
      <c r="E610" s="2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4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</row>
    <row r="611" spans="1:29" x14ac:dyDescent="0.25">
      <c r="A611" s="1"/>
      <c r="B611" s="2"/>
      <c r="C611" s="2"/>
      <c r="D611" s="2"/>
      <c r="E611" s="2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4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</row>
    <row r="612" spans="1:29" x14ac:dyDescent="0.25">
      <c r="A612" s="1"/>
      <c r="B612" s="2"/>
      <c r="C612" s="2"/>
      <c r="D612" s="2"/>
      <c r="E612" s="2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4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</row>
    <row r="613" spans="1:29" x14ac:dyDescent="0.25">
      <c r="A613" s="1"/>
      <c r="B613" s="2"/>
      <c r="C613" s="2"/>
      <c r="D613" s="2"/>
      <c r="E613" s="2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4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</row>
    <row r="614" spans="1:29" x14ac:dyDescent="0.25">
      <c r="A614" s="1"/>
      <c r="B614" s="2"/>
      <c r="C614" s="2"/>
      <c r="D614" s="2"/>
      <c r="E614" s="2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4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</row>
    <row r="615" spans="1:29" x14ac:dyDescent="0.25">
      <c r="A615" s="1"/>
      <c r="B615" s="2"/>
      <c r="C615" s="2"/>
      <c r="D615" s="2"/>
      <c r="E615" s="2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4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</row>
    <row r="616" spans="1:29" x14ac:dyDescent="0.25">
      <c r="A616" s="1"/>
      <c r="B616" s="2"/>
      <c r="C616" s="2"/>
      <c r="D616" s="2"/>
      <c r="E616" s="2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4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</row>
    <row r="617" spans="1:29" x14ac:dyDescent="0.25">
      <c r="A617" s="1"/>
      <c r="B617" s="2"/>
      <c r="C617" s="2"/>
      <c r="D617" s="2"/>
      <c r="E617" s="2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4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</row>
    <row r="618" spans="1:29" x14ac:dyDescent="0.25">
      <c r="A618" s="1"/>
      <c r="B618" s="2"/>
      <c r="C618" s="2"/>
      <c r="D618" s="2"/>
      <c r="E618" s="2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4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</row>
    <row r="619" spans="1:29" x14ac:dyDescent="0.25">
      <c r="A619" s="1"/>
      <c r="B619" s="2"/>
      <c r="C619" s="2"/>
      <c r="D619" s="2"/>
      <c r="E619" s="2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4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</row>
    <row r="620" spans="1:29" x14ac:dyDescent="0.25">
      <c r="A620" s="1"/>
      <c r="B620" s="2"/>
      <c r="C620" s="2"/>
      <c r="D620" s="2"/>
      <c r="E620" s="2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4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</row>
    <row r="621" spans="1:29" x14ac:dyDescent="0.25">
      <c r="A621" s="1"/>
      <c r="B621" s="2"/>
      <c r="C621" s="2"/>
      <c r="D621" s="2"/>
      <c r="E621" s="2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4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</row>
    <row r="622" spans="1:29" x14ac:dyDescent="0.25">
      <c r="A622" s="1"/>
      <c r="B622" s="2"/>
      <c r="C622" s="2"/>
      <c r="D622" s="2"/>
      <c r="E622" s="2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4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</row>
    <row r="623" spans="1:29" x14ac:dyDescent="0.25">
      <c r="A623" s="1"/>
      <c r="B623" s="2"/>
      <c r="C623" s="2"/>
      <c r="D623" s="2"/>
      <c r="E623" s="2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4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</row>
    <row r="624" spans="1:29" x14ac:dyDescent="0.25">
      <c r="A624" s="1"/>
      <c r="B624" s="2"/>
      <c r="C624" s="2"/>
      <c r="D624" s="2"/>
      <c r="E624" s="2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4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</row>
    <row r="625" spans="1:29" x14ac:dyDescent="0.25">
      <c r="A625" s="1"/>
      <c r="B625" s="2"/>
      <c r="C625" s="2"/>
      <c r="D625" s="2"/>
      <c r="E625" s="2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4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</row>
    <row r="626" spans="1:29" x14ac:dyDescent="0.25">
      <c r="A626" s="1"/>
      <c r="B626" s="2"/>
      <c r="C626" s="2"/>
      <c r="D626" s="2"/>
      <c r="E626" s="2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4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</row>
    <row r="627" spans="1:29" x14ac:dyDescent="0.25">
      <c r="A627" s="1"/>
      <c r="B627" s="2"/>
      <c r="C627" s="2"/>
      <c r="D627" s="2"/>
      <c r="E627" s="2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4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</row>
    <row r="628" spans="1:29" x14ac:dyDescent="0.25">
      <c r="A628" s="1"/>
      <c r="B628" s="2"/>
      <c r="C628" s="2"/>
      <c r="D628" s="2"/>
      <c r="E628" s="2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4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</row>
    <row r="629" spans="1:29" x14ac:dyDescent="0.25">
      <c r="A629" s="1"/>
      <c r="B629" s="2"/>
      <c r="C629" s="2"/>
      <c r="D629" s="2"/>
      <c r="E629" s="2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4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</row>
    <row r="630" spans="1:29" x14ac:dyDescent="0.25">
      <c r="A630" s="1"/>
      <c r="B630" s="2"/>
      <c r="C630" s="2"/>
      <c r="D630" s="2"/>
      <c r="E630" s="2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4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</row>
    <row r="631" spans="1:29" x14ac:dyDescent="0.25">
      <c r="A631" s="1"/>
      <c r="B631" s="2"/>
      <c r="C631" s="2"/>
      <c r="D631" s="2"/>
      <c r="E631" s="2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4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</row>
    <row r="632" spans="1:29" x14ac:dyDescent="0.25">
      <c r="A632" s="1"/>
      <c r="B632" s="2"/>
      <c r="C632" s="2"/>
      <c r="D632" s="2"/>
      <c r="E632" s="2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4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</row>
    <row r="633" spans="1:29" x14ac:dyDescent="0.25">
      <c r="A633" s="1"/>
      <c r="B633" s="2"/>
      <c r="C633" s="2"/>
      <c r="D633" s="2"/>
      <c r="E633" s="2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4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</row>
    <row r="634" spans="1:29" x14ac:dyDescent="0.25">
      <c r="A634" s="1"/>
      <c r="B634" s="2"/>
      <c r="C634" s="2"/>
      <c r="D634" s="2"/>
      <c r="E634" s="2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4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</row>
    <row r="635" spans="1:29" x14ac:dyDescent="0.25">
      <c r="A635" s="1"/>
      <c r="B635" s="2"/>
      <c r="C635" s="2"/>
      <c r="D635" s="2"/>
      <c r="E635" s="2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4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</row>
    <row r="636" spans="1:29" x14ac:dyDescent="0.25">
      <c r="A636" s="1"/>
      <c r="B636" s="2"/>
      <c r="C636" s="2"/>
      <c r="D636" s="2"/>
      <c r="E636" s="2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4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</row>
    <row r="637" spans="1:29" x14ac:dyDescent="0.25">
      <c r="A637" s="1"/>
      <c r="B637" s="2"/>
      <c r="C637" s="2"/>
      <c r="D637" s="2"/>
      <c r="E637" s="2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4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</row>
    <row r="638" spans="1:29" x14ac:dyDescent="0.25">
      <c r="A638" s="1"/>
      <c r="B638" s="2"/>
      <c r="C638" s="2"/>
      <c r="D638" s="2"/>
      <c r="E638" s="2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4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</row>
    <row r="639" spans="1:29" x14ac:dyDescent="0.25">
      <c r="A639" s="1"/>
      <c r="B639" s="2"/>
      <c r="C639" s="2"/>
      <c r="D639" s="2"/>
      <c r="E639" s="2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4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</row>
    <row r="640" spans="1:29" x14ac:dyDescent="0.25">
      <c r="A640" s="1"/>
      <c r="B640" s="2"/>
      <c r="C640" s="2"/>
      <c r="D640" s="2"/>
      <c r="E640" s="2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4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</row>
    <row r="641" spans="1:29" x14ac:dyDescent="0.25">
      <c r="A641" s="1"/>
      <c r="B641" s="2"/>
      <c r="C641" s="2"/>
      <c r="D641" s="2"/>
      <c r="E641" s="2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4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</row>
    <row r="642" spans="1:29" x14ac:dyDescent="0.25">
      <c r="A642" s="1"/>
      <c r="B642" s="2"/>
      <c r="C642" s="2"/>
      <c r="D642" s="2"/>
      <c r="E642" s="2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4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</row>
    <row r="643" spans="1:29" x14ac:dyDescent="0.25">
      <c r="A643" s="1"/>
      <c r="B643" s="2"/>
      <c r="C643" s="2"/>
      <c r="D643" s="2"/>
      <c r="E643" s="2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4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</row>
    <row r="644" spans="1:29" x14ac:dyDescent="0.25">
      <c r="A644" s="1"/>
      <c r="B644" s="2"/>
      <c r="C644" s="2"/>
      <c r="D644" s="2"/>
      <c r="E644" s="2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4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</row>
    <row r="645" spans="1:29" x14ac:dyDescent="0.25">
      <c r="A645" s="1"/>
      <c r="B645" s="2"/>
      <c r="C645" s="2"/>
      <c r="D645" s="2"/>
      <c r="E645" s="2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4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</row>
    <row r="646" spans="1:29" x14ac:dyDescent="0.25">
      <c r="A646" s="1"/>
      <c r="B646" s="2"/>
      <c r="C646" s="2"/>
      <c r="D646" s="2"/>
      <c r="E646" s="2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4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</row>
    <row r="647" spans="1:29" x14ac:dyDescent="0.25">
      <c r="A647" s="1"/>
      <c r="B647" s="2"/>
      <c r="C647" s="2"/>
      <c r="D647" s="2"/>
      <c r="E647" s="2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4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</row>
    <row r="648" spans="1:29" x14ac:dyDescent="0.25">
      <c r="A648" s="1"/>
      <c r="B648" s="2"/>
      <c r="C648" s="2"/>
      <c r="D648" s="2"/>
      <c r="E648" s="2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4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</row>
    <row r="649" spans="1:29" x14ac:dyDescent="0.25">
      <c r="A649" s="1"/>
      <c r="B649" s="2"/>
      <c r="C649" s="2"/>
      <c r="D649" s="2"/>
      <c r="E649" s="2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4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</row>
    <row r="650" spans="1:29" x14ac:dyDescent="0.25">
      <c r="A650" s="1"/>
      <c r="B650" s="2"/>
      <c r="C650" s="2"/>
      <c r="D650" s="2"/>
      <c r="E650" s="2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4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</row>
    <row r="651" spans="1:29" x14ac:dyDescent="0.25">
      <c r="A651" s="1"/>
      <c r="B651" s="2"/>
      <c r="C651" s="2"/>
      <c r="D651" s="2"/>
      <c r="E651" s="2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4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</row>
    <row r="652" spans="1:29" x14ac:dyDescent="0.25">
      <c r="A652" s="1"/>
      <c r="B652" s="2"/>
      <c r="C652" s="2"/>
      <c r="D652" s="2"/>
      <c r="E652" s="2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4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</row>
    <row r="653" spans="1:29" x14ac:dyDescent="0.25">
      <c r="A653" s="1"/>
      <c r="B653" s="2"/>
      <c r="C653" s="2"/>
      <c r="D653" s="2"/>
      <c r="E653" s="2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4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</row>
    <row r="654" spans="1:29" x14ac:dyDescent="0.25">
      <c r="A654" s="1"/>
      <c r="B654" s="2"/>
      <c r="C654" s="2"/>
      <c r="D654" s="2"/>
      <c r="E654" s="2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4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</row>
    <row r="655" spans="1:29" x14ac:dyDescent="0.25">
      <c r="A655" s="1"/>
      <c r="B655" s="2"/>
      <c r="C655" s="2"/>
      <c r="D655" s="2"/>
      <c r="E655" s="2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4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</row>
    <row r="656" spans="1:29" x14ac:dyDescent="0.25">
      <c r="A656" s="1"/>
      <c r="B656" s="2"/>
      <c r="C656" s="2"/>
      <c r="D656" s="2"/>
      <c r="E656" s="2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4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</row>
    <row r="657" spans="1:29" x14ac:dyDescent="0.25">
      <c r="A657" s="1"/>
      <c r="B657" s="2"/>
      <c r="C657" s="2"/>
      <c r="D657" s="2"/>
      <c r="E657" s="2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4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</row>
    <row r="658" spans="1:29" x14ac:dyDescent="0.25">
      <c r="A658" s="1"/>
      <c r="B658" s="2"/>
      <c r="C658" s="2"/>
      <c r="D658" s="2"/>
      <c r="E658" s="2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4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</row>
    <row r="659" spans="1:29" x14ac:dyDescent="0.25">
      <c r="A659" s="1"/>
      <c r="B659" s="2"/>
      <c r="C659" s="2"/>
      <c r="D659" s="2"/>
      <c r="E659" s="2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4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</row>
    <row r="660" spans="1:29" x14ac:dyDescent="0.25">
      <c r="A660" s="1"/>
      <c r="B660" s="2"/>
      <c r="C660" s="2"/>
      <c r="D660" s="2"/>
      <c r="E660" s="2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4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</row>
    <row r="661" spans="1:29" x14ac:dyDescent="0.25">
      <c r="A661" s="1"/>
      <c r="B661" s="2"/>
      <c r="C661" s="2"/>
      <c r="D661" s="2"/>
      <c r="E661" s="2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4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</row>
    <row r="662" spans="1:29" x14ac:dyDescent="0.25">
      <c r="A662" s="1"/>
      <c r="B662" s="2"/>
      <c r="C662" s="2"/>
      <c r="D662" s="2"/>
      <c r="E662" s="2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4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</row>
    <row r="663" spans="1:29" x14ac:dyDescent="0.25">
      <c r="A663" s="1"/>
      <c r="B663" s="2"/>
      <c r="C663" s="2"/>
      <c r="D663" s="2"/>
      <c r="E663" s="2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4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</row>
    <row r="664" spans="1:29" x14ac:dyDescent="0.25">
      <c r="A664" s="1"/>
      <c r="B664" s="2"/>
      <c r="C664" s="2"/>
      <c r="D664" s="2"/>
      <c r="E664" s="2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4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</row>
    <row r="665" spans="1:29" x14ac:dyDescent="0.25">
      <c r="A665" s="1"/>
      <c r="B665" s="2"/>
      <c r="C665" s="2"/>
      <c r="D665" s="2"/>
      <c r="E665" s="2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4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</row>
    <row r="666" spans="1:29" x14ac:dyDescent="0.25">
      <c r="A666" s="1"/>
      <c r="B666" s="2"/>
      <c r="C666" s="2"/>
      <c r="D666" s="2"/>
      <c r="E666" s="2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4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</row>
    <row r="667" spans="1:29" x14ac:dyDescent="0.25">
      <c r="A667" s="1"/>
      <c r="B667" s="2"/>
      <c r="C667" s="2"/>
      <c r="D667" s="2"/>
      <c r="E667" s="2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4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</row>
    <row r="668" spans="1:29" x14ac:dyDescent="0.25">
      <c r="A668" s="1"/>
      <c r="B668" s="2"/>
      <c r="C668" s="2"/>
      <c r="D668" s="2"/>
      <c r="E668" s="2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4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</row>
    <row r="669" spans="1:29" x14ac:dyDescent="0.25">
      <c r="A669" s="1"/>
      <c r="B669" s="2"/>
      <c r="C669" s="2"/>
      <c r="D669" s="2"/>
      <c r="E669" s="2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4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</row>
    <row r="670" spans="1:29" x14ac:dyDescent="0.25">
      <c r="A670" s="1"/>
      <c r="B670" s="2"/>
      <c r="C670" s="2"/>
      <c r="D670" s="2"/>
      <c r="E670" s="2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4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</row>
    <row r="671" spans="1:29" x14ac:dyDescent="0.25">
      <c r="A671" s="1"/>
      <c r="B671" s="2"/>
      <c r="C671" s="2"/>
      <c r="D671" s="2"/>
      <c r="E671" s="2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4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</row>
    <row r="672" spans="1:29" x14ac:dyDescent="0.25">
      <c r="A672" s="1"/>
      <c r="B672" s="2"/>
      <c r="C672" s="2"/>
      <c r="D672" s="2"/>
      <c r="E672" s="2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4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</row>
    <row r="673" spans="1:29" x14ac:dyDescent="0.25">
      <c r="A673" s="1"/>
      <c r="B673" s="2"/>
      <c r="C673" s="2"/>
      <c r="D673" s="2"/>
      <c r="E673" s="2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4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</row>
    <row r="674" spans="1:29" x14ac:dyDescent="0.25">
      <c r="A674" s="1"/>
      <c r="B674" s="2"/>
      <c r="C674" s="2"/>
      <c r="D674" s="2"/>
      <c r="E674" s="2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4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</row>
    <row r="675" spans="1:29" x14ac:dyDescent="0.25">
      <c r="A675" s="1"/>
      <c r="B675" s="2"/>
      <c r="C675" s="2"/>
      <c r="D675" s="2"/>
      <c r="E675" s="2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4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</row>
    <row r="676" spans="1:29" x14ac:dyDescent="0.25">
      <c r="A676" s="1"/>
      <c r="B676" s="2"/>
      <c r="C676" s="2"/>
      <c r="D676" s="2"/>
      <c r="E676" s="2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4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</row>
    <row r="677" spans="1:29" x14ac:dyDescent="0.25">
      <c r="A677" s="1"/>
      <c r="B677" s="2"/>
      <c r="C677" s="2"/>
      <c r="D677" s="2"/>
      <c r="E677" s="2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4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</row>
    <row r="678" spans="1:29" x14ac:dyDescent="0.25">
      <c r="A678" s="1"/>
      <c r="B678" s="2"/>
      <c r="C678" s="2"/>
      <c r="D678" s="2"/>
      <c r="E678" s="2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4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</row>
    <row r="679" spans="1:29" x14ac:dyDescent="0.25">
      <c r="A679" s="1"/>
      <c r="B679" s="2"/>
      <c r="C679" s="2"/>
      <c r="D679" s="2"/>
      <c r="E679" s="2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4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</row>
    <row r="680" spans="1:29" x14ac:dyDescent="0.25">
      <c r="A680" s="1"/>
      <c r="B680" s="2"/>
      <c r="C680" s="2"/>
      <c r="D680" s="2"/>
      <c r="E680" s="2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4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</row>
    <row r="681" spans="1:29" x14ac:dyDescent="0.25">
      <c r="A681" s="1"/>
      <c r="B681" s="2"/>
      <c r="C681" s="2"/>
      <c r="D681" s="2"/>
      <c r="E681" s="2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4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</row>
    <row r="682" spans="1:29" x14ac:dyDescent="0.25">
      <c r="A682" s="1"/>
      <c r="B682" s="2"/>
      <c r="C682" s="2"/>
      <c r="D682" s="2"/>
      <c r="E682" s="2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4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</row>
    <row r="683" spans="1:29" x14ac:dyDescent="0.25">
      <c r="A683" s="1"/>
      <c r="B683" s="2"/>
      <c r="C683" s="2"/>
      <c r="D683" s="2"/>
      <c r="E683" s="2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4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</row>
    <row r="684" spans="1:29" x14ac:dyDescent="0.25">
      <c r="A684" s="1"/>
      <c r="B684" s="2"/>
      <c r="C684" s="2"/>
      <c r="D684" s="2"/>
      <c r="E684" s="2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4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</row>
    <row r="685" spans="1:29" x14ac:dyDescent="0.25">
      <c r="A685" s="1"/>
      <c r="B685" s="2"/>
      <c r="C685" s="2"/>
      <c r="D685" s="2"/>
      <c r="E685" s="2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4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</row>
    <row r="686" spans="1:29" x14ac:dyDescent="0.25">
      <c r="A686" s="1"/>
      <c r="B686" s="2"/>
      <c r="C686" s="2"/>
      <c r="D686" s="2"/>
      <c r="E686" s="2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4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</row>
    <row r="687" spans="1:29" x14ac:dyDescent="0.25">
      <c r="A687" s="1"/>
      <c r="B687" s="2"/>
      <c r="C687" s="2"/>
      <c r="D687" s="2"/>
      <c r="E687" s="2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4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</row>
    <row r="688" spans="1:29" x14ac:dyDescent="0.25">
      <c r="A688" s="1"/>
      <c r="B688" s="2"/>
      <c r="C688" s="2"/>
      <c r="D688" s="2"/>
      <c r="E688" s="2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4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</row>
    <row r="689" spans="1:29" x14ac:dyDescent="0.25">
      <c r="A689" s="1"/>
      <c r="B689" s="2"/>
      <c r="C689" s="2"/>
      <c r="D689" s="2"/>
      <c r="E689" s="2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4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</row>
    <row r="690" spans="1:29" x14ac:dyDescent="0.25">
      <c r="A690" s="1"/>
      <c r="B690" s="2"/>
      <c r="C690" s="2"/>
      <c r="D690" s="2"/>
      <c r="E690" s="2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4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</row>
    <row r="691" spans="1:29" x14ac:dyDescent="0.25">
      <c r="A691" s="1"/>
      <c r="B691" s="2"/>
      <c r="C691" s="2"/>
      <c r="D691" s="2"/>
      <c r="E691" s="2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4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</row>
    <row r="692" spans="1:29" x14ac:dyDescent="0.25">
      <c r="A692" s="1"/>
      <c r="B692" s="2"/>
      <c r="C692" s="2"/>
      <c r="D692" s="2"/>
      <c r="E692" s="2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4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</row>
    <row r="693" spans="1:29" x14ac:dyDescent="0.25">
      <c r="A693" s="1"/>
      <c r="B693" s="2"/>
      <c r="C693" s="2"/>
      <c r="D693" s="2"/>
      <c r="E693" s="2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4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</row>
    <row r="694" spans="1:29" x14ac:dyDescent="0.25">
      <c r="A694" s="1"/>
      <c r="B694" s="2"/>
      <c r="C694" s="2"/>
      <c r="D694" s="2"/>
      <c r="E694" s="2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4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</row>
    <row r="695" spans="1:29" x14ac:dyDescent="0.25">
      <c r="A695" s="1"/>
      <c r="B695" s="2"/>
      <c r="C695" s="2"/>
      <c r="D695" s="2"/>
      <c r="E695" s="2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4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</row>
    <row r="696" spans="1:29" x14ac:dyDescent="0.25">
      <c r="A696" s="1"/>
      <c r="B696" s="2"/>
      <c r="C696" s="2"/>
      <c r="D696" s="2"/>
      <c r="E696" s="2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4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</row>
    <row r="697" spans="1:29" x14ac:dyDescent="0.25">
      <c r="A697" s="1"/>
      <c r="B697" s="2"/>
      <c r="C697" s="2"/>
      <c r="D697" s="2"/>
      <c r="E697" s="2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4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</row>
    <row r="698" spans="1:29" x14ac:dyDescent="0.25">
      <c r="A698" s="1"/>
      <c r="B698" s="2"/>
      <c r="C698" s="2"/>
      <c r="D698" s="2"/>
      <c r="E698" s="2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4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</row>
    <row r="699" spans="1:29" x14ac:dyDescent="0.25">
      <c r="A699" s="1"/>
      <c r="B699" s="2"/>
      <c r="C699" s="2"/>
      <c r="D699" s="2"/>
      <c r="E699" s="2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4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</row>
    <row r="700" spans="1:29" x14ac:dyDescent="0.25">
      <c r="A700" s="1"/>
      <c r="B700" s="2"/>
      <c r="C700" s="2"/>
      <c r="D700" s="2"/>
      <c r="E700" s="2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4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</row>
    <row r="701" spans="1:29" x14ac:dyDescent="0.25">
      <c r="A701" s="1"/>
      <c r="B701" s="2"/>
      <c r="C701" s="2"/>
      <c r="D701" s="2"/>
      <c r="E701" s="2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4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</row>
    <row r="702" spans="1:29" x14ac:dyDescent="0.25">
      <c r="A702" s="1"/>
      <c r="B702" s="2"/>
      <c r="C702" s="2"/>
      <c r="D702" s="2"/>
      <c r="E702" s="2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4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</row>
    <row r="703" spans="1:29" x14ac:dyDescent="0.25">
      <c r="A703" s="1"/>
      <c r="B703" s="2"/>
      <c r="C703" s="2"/>
      <c r="D703" s="2"/>
      <c r="E703" s="2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4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</row>
    <row r="704" spans="1:29" x14ac:dyDescent="0.25">
      <c r="A704" s="1"/>
      <c r="B704" s="2"/>
      <c r="C704" s="2"/>
      <c r="D704" s="2"/>
      <c r="E704" s="2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4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</row>
    <row r="705" spans="1:29" x14ac:dyDescent="0.25">
      <c r="A705" s="1"/>
      <c r="B705" s="2"/>
      <c r="C705" s="2"/>
      <c r="D705" s="2"/>
      <c r="E705" s="2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4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</row>
    <row r="706" spans="1:29" x14ac:dyDescent="0.25">
      <c r="A706" s="1"/>
      <c r="B706" s="2"/>
      <c r="C706" s="2"/>
      <c r="D706" s="2"/>
      <c r="E706" s="2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4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</row>
    <row r="707" spans="1:29" x14ac:dyDescent="0.25">
      <c r="A707" s="1"/>
      <c r="B707" s="2"/>
      <c r="C707" s="2"/>
      <c r="D707" s="2"/>
      <c r="E707" s="2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4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</row>
    <row r="708" spans="1:29" x14ac:dyDescent="0.25">
      <c r="A708" s="1"/>
      <c r="B708" s="2"/>
      <c r="C708" s="2"/>
      <c r="D708" s="2"/>
      <c r="E708" s="2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4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</row>
    <row r="709" spans="1:29" x14ac:dyDescent="0.25">
      <c r="A709" s="1"/>
      <c r="B709" s="2"/>
      <c r="C709" s="2"/>
      <c r="D709" s="2"/>
      <c r="E709" s="2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4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</row>
    <row r="710" spans="1:29" x14ac:dyDescent="0.25">
      <c r="A710" s="1"/>
      <c r="B710" s="2"/>
      <c r="C710" s="2"/>
      <c r="D710" s="2"/>
      <c r="E710" s="2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4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</row>
    <row r="711" spans="1:29" x14ac:dyDescent="0.25">
      <c r="A711" s="1"/>
      <c r="B711" s="2"/>
      <c r="C711" s="2"/>
      <c r="D711" s="2"/>
      <c r="E711" s="2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4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</row>
    <row r="712" spans="1:29" x14ac:dyDescent="0.25">
      <c r="A712" s="1"/>
      <c r="B712" s="2"/>
      <c r="C712" s="2"/>
      <c r="D712" s="2"/>
      <c r="E712" s="2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4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</row>
    <row r="713" spans="1:29" x14ac:dyDescent="0.25">
      <c r="A713" s="1"/>
      <c r="B713" s="2"/>
      <c r="C713" s="2"/>
      <c r="D713" s="2"/>
      <c r="E713" s="2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4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</row>
    <row r="714" spans="1:29" x14ac:dyDescent="0.25">
      <c r="A714" s="1"/>
      <c r="B714" s="2"/>
      <c r="C714" s="2"/>
      <c r="D714" s="2"/>
      <c r="E714" s="2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4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</row>
    <row r="715" spans="1:29" x14ac:dyDescent="0.25">
      <c r="A715" s="1"/>
      <c r="B715" s="2"/>
      <c r="C715" s="2"/>
      <c r="D715" s="2"/>
      <c r="E715" s="2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4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</row>
    <row r="716" spans="1:29" x14ac:dyDescent="0.25">
      <c r="A716" s="1"/>
      <c r="B716" s="2"/>
      <c r="C716" s="2"/>
      <c r="D716" s="2"/>
      <c r="E716" s="2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4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</row>
    <row r="717" spans="1:29" x14ac:dyDescent="0.25">
      <c r="A717" s="1"/>
      <c r="B717" s="2"/>
      <c r="C717" s="2"/>
      <c r="D717" s="2"/>
      <c r="E717" s="2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4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</row>
    <row r="718" spans="1:29" x14ac:dyDescent="0.25">
      <c r="A718" s="1"/>
      <c r="B718" s="2"/>
      <c r="C718" s="2"/>
      <c r="D718" s="2"/>
      <c r="E718" s="2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4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</row>
    <row r="719" spans="1:29" x14ac:dyDescent="0.25">
      <c r="A719" s="1"/>
      <c r="B719" s="2"/>
      <c r="C719" s="2"/>
      <c r="D719" s="2"/>
      <c r="E719" s="2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4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</row>
    <row r="720" spans="1:29" x14ac:dyDescent="0.25">
      <c r="A720" s="1"/>
      <c r="B720" s="2"/>
      <c r="C720" s="2"/>
      <c r="D720" s="2"/>
      <c r="E720" s="2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4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</row>
    <row r="721" spans="1:29" x14ac:dyDescent="0.25">
      <c r="A721" s="1"/>
      <c r="B721" s="2"/>
      <c r="C721" s="2"/>
      <c r="D721" s="2"/>
      <c r="E721" s="2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4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</row>
    <row r="722" spans="1:29" x14ac:dyDescent="0.25">
      <c r="A722" s="1"/>
      <c r="B722" s="2"/>
      <c r="C722" s="2"/>
      <c r="D722" s="2"/>
      <c r="E722" s="2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4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</row>
    <row r="723" spans="1:29" x14ac:dyDescent="0.25">
      <c r="A723" s="1"/>
      <c r="B723" s="2"/>
      <c r="C723" s="2"/>
      <c r="D723" s="2"/>
      <c r="E723" s="2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4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</row>
    <row r="724" spans="1:29" x14ac:dyDescent="0.25">
      <c r="A724" s="1"/>
      <c r="B724" s="2"/>
      <c r="C724" s="2"/>
      <c r="D724" s="2"/>
      <c r="E724" s="2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4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</row>
    <row r="725" spans="1:29" x14ac:dyDescent="0.25">
      <c r="A725" s="1"/>
      <c r="B725" s="2"/>
      <c r="C725" s="2"/>
      <c r="D725" s="2"/>
      <c r="E725" s="2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4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</row>
    <row r="726" spans="1:29" x14ac:dyDescent="0.25">
      <c r="A726" s="1"/>
      <c r="B726" s="2"/>
      <c r="C726" s="2"/>
      <c r="D726" s="2"/>
      <c r="E726" s="2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4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</row>
    <row r="727" spans="1:29" x14ac:dyDescent="0.25">
      <c r="A727" s="1"/>
      <c r="B727" s="2"/>
      <c r="C727" s="2"/>
      <c r="D727" s="2"/>
      <c r="E727" s="2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4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</row>
    <row r="728" spans="1:29" x14ac:dyDescent="0.25">
      <c r="A728" s="1"/>
      <c r="B728" s="2"/>
      <c r="C728" s="2"/>
      <c r="D728" s="2"/>
      <c r="E728" s="2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4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</row>
    <row r="729" spans="1:29" x14ac:dyDescent="0.25">
      <c r="A729" s="1"/>
      <c r="B729" s="2"/>
      <c r="C729" s="2"/>
      <c r="D729" s="2"/>
      <c r="E729" s="2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4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</row>
    <row r="730" spans="1:29" x14ac:dyDescent="0.25">
      <c r="A730" s="1"/>
      <c r="B730" s="2"/>
      <c r="C730" s="2"/>
      <c r="D730" s="2"/>
      <c r="E730" s="2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4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</row>
    <row r="731" spans="1:29" x14ac:dyDescent="0.25">
      <c r="A731" s="1"/>
      <c r="B731" s="2"/>
      <c r="C731" s="2"/>
      <c r="D731" s="2"/>
      <c r="E731" s="2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4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</row>
    <row r="732" spans="1:29" x14ac:dyDescent="0.25">
      <c r="A732" s="1"/>
      <c r="B732" s="2"/>
      <c r="C732" s="2"/>
      <c r="D732" s="2"/>
      <c r="E732" s="2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4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</row>
    <row r="733" spans="1:29" x14ac:dyDescent="0.25">
      <c r="A733" s="1"/>
      <c r="B733" s="2"/>
      <c r="C733" s="2"/>
      <c r="D733" s="2"/>
      <c r="E733" s="2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4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</row>
    <row r="734" spans="1:29" x14ac:dyDescent="0.25">
      <c r="A734" s="1"/>
      <c r="B734" s="2"/>
      <c r="C734" s="2"/>
      <c r="D734" s="2"/>
      <c r="E734" s="2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4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</row>
    <row r="735" spans="1:29" x14ac:dyDescent="0.25">
      <c r="A735" s="1"/>
      <c r="B735" s="2"/>
      <c r="C735" s="2"/>
      <c r="D735" s="2"/>
      <c r="E735" s="2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4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</row>
    <row r="736" spans="1:29" x14ac:dyDescent="0.25">
      <c r="A736" s="1"/>
      <c r="B736" s="2"/>
      <c r="C736" s="2"/>
      <c r="D736" s="2"/>
      <c r="E736" s="2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4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</row>
    <row r="737" spans="1:29" x14ac:dyDescent="0.25">
      <c r="A737" s="1"/>
      <c r="B737" s="2"/>
      <c r="C737" s="2"/>
      <c r="D737" s="2"/>
      <c r="E737" s="2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4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</row>
    <row r="738" spans="1:29" x14ac:dyDescent="0.25">
      <c r="A738" s="1"/>
      <c r="B738" s="2"/>
      <c r="C738" s="2"/>
      <c r="D738" s="2"/>
      <c r="E738" s="2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4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</row>
    <row r="739" spans="1:29" x14ac:dyDescent="0.25">
      <c r="A739" s="1"/>
      <c r="B739" s="2"/>
      <c r="C739" s="2"/>
      <c r="D739" s="2"/>
      <c r="E739" s="2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4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</row>
    <row r="740" spans="1:29" x14ac:dyDescent="0.25">
      <c r="A740" s="1"/>
      <c r="B740" s="2"/>
      <c r="C740" s="2"/>
      <c r="D740" s="2"/>
      <c r="E740" s="2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4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</row>
    <row r="741" spans="1:29" x14ac:dyDescent="0.25">
      <c r="A741" s="1"/>
      <c r="B741" s="2"/>
      <c r="C741" s="2"/>
      <c r="D741" s="2"/>
      <c r="E741" s="2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4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</row>
    <row r="742" spans="1:29" x14ac:dyDescent="0.25">
      <c r="A742" s="1"/>
      <c r="B742" s="2"/>
      <c r="C742" s="2"/>
      <c r="D742" s="2"/>
      <c r="E742" s="2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4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</row>
    <row r="743" spans="1:29" x14ac:dyDescent="0.25">
      <c r="A743" s="1"/>
      <c r="B743" s="2"/>
      <c r="C743" s="2"/>
      <c r="D743" s="2"/>
      <c r="E743" s="2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4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</row>
    <row r="744" spans="1:29" x14ac:dyDescent="0.25">
      <c r="A744" s="1"/>
      <c r="B744" s="2"/>
      <c r="C744" s="2"/>
      <c r="D744" s="2"/>
      <c r="E744" s="2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4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</row>
    <row r="745" spans="1:29" x14ac:dyDescent="0.25">
      <c r="A745" s="1"/>
      <c r="B745" s="2"/>
      <c r="C745" s="2"/>
      <c r="D745" s="2"/>
      <c r="E745" s="2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4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</row>
    <row r="746" spans="1:29" x14ac:dyDescent="0.25">
      <c r="A746" s="1"/>
      <c r="B746" s="2"/>
      <c r="C746" s="2"/>
      <c r="D746" s="2"/>
      <c r="E746" s="2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4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</row>
    <row r="747" spans="1:29" x14ac:dyDescent="0.25">
      <c r="A747" s="1"/>
      <c r="B747" s="2"/>
      <c r="C747" s="2"/>
      <c r="D747" s="2"/>
      <c r="E747" s="2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4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</row>
    <row r="748" spans="1:29" x14ac:dyDescent="0.25">
      <c r="A748" s="1"/>
      <c r="B748" s="2"/>
      <c r="C748" s="2"/>
      <c r="D748" s="2"/>
      <c r="E748" s="2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4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</row>
    <row r="749" spans="1:29" x14ac:dyDescent="0.25">
      <c r="A749" s="1"/>
      <c r="B749" s="2"/>
      <c r="C749" s="2"/>
      <c r="D749" s="2"/>
      <c r="E749" s="2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4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</row>
    <row r="750" spans="1:29" x14ac:dyDescent="0.25">
      <c r="A750" s="1"/>
      <c r="B750" s="2"/>
      <c r="C750" s="2"/>
      <c r="D750" s="2"/>
      <c r="E750" s="2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4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</row>
    <row r="751" spans="1:29" x14ac:dyDescent="0.25">
      <c r="A751" s="1"/>
      <c r="B751" s="2"/>
      <c r="C751" s="2"/>
      <c r="D751" s="2"/>
      <c r="E751" s="2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4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</row>
    <row r="752" spans="1:29" x14ac:dyDescent="0.25">
      <c r="A752" s="1"/>
      <c r="B752" s="2"/>
      <c r="C752" s="2"/>
      <c r="D752" s="2"/>
      <c r="E752" s="2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4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</row>
    <row r="753" spans="1:29" x14ac:dyDescent="0.25">
      <c r="A753" s="1"/>
      <c r="B753" s="2"/>
      <c r="C753" s="2"/>
      <c r="D753" s="2"/>
      <c r="E753" s="2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4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</row>
    <row r="754" spans="1:29" x14ac:dyDescent="0.25">
      <c r="A754" s="1"/>
      <c r="B754" s="2"/>
      <c r="C754" s="2"/>
      <c r="D754" s="2"/>
      <c r="E754" s="2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4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</row>
    <row r="755" spans="1:29" x14ac:dyDescent="0.25">
      <c r="A755" s="1"/>
      <c r="B755" s="2"/>
      <c r="C755" s="2"/>
      <c r="D755" s="2"/>
      <c r="E755" s="2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4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</row>
    <row r="756" spans="1:29" x14ac:dyDescent="0.25">
      <c r="A756" s="1"/>
      <c r="B756" s="2"/>
      <c r="C756" s="2"/>
      <c r="D756" s="2"/>
      <c r="E756" s="2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4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</row>
    <row r="757" spans="1:29" x14ac:dyDescent="0.25">
      <c r="A757" s="1"/>
      <c r="B757" s="2"/>
      <c r="C757" s="2"/>
      <c r="D757" s="2"/>
      <c r="E757" s="2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4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</row>
    <row r="758" spans="1:29" x14ac:dyDescent="0.25">
      <c r="A758" s="1"/>
      <c r="B758" s="2"/>
      <c r="C758" s="2"/>
      <c r="D758" s="2"/>
      <c r="E758" s="2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4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</row>
    <row r="759" spans="1:29" x14ac:dyDescent="0.25">
      <c r="A759" s="1"/>
      <c r="B759" s="2"/>
      <c r="C759" s="2"/>
      <c r="D759" s="2"/>
      <c r="E759" s="2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4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</row>
    <row r="760" spans="1:29" x14ac:dyDescent="0.25">
      <c r="A760" s="1"/>
      <c r="B760" s="2"/>
      <c r="C760" s="2"/>
      <c r="D760" s="2"/>
      <c r="E760" s="2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4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</row>
    <row r="761" spans="1:29" x14ac:dyDescent="0.25">
      <c r="A761" s="1"/>
      <c r="B761" s="2"/>
      <c r="C761" s="2"/>
      <c r="D761" s="2"/>
      <c r="E761" s="2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4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</row>
    <row r="762" spans="1:29" x14ac:dyDescent="0.25">
      <c r="A762" s="1"/>
      <c r="B762" s="2"/>
      <c r="C762" s="2"/>
      <c r="D762" s="2"/>
      <c r="E762" s="2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4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</row>
    <row r="763" spans="1:29" x14ac:dyDescent="0.25">
      <c r="A763" s="1"/>
      <c r="B763" s="2"/>
      <c r="C763" s="2"/>
      <c r="D763" s="2"/>
      <c r="E763" s="2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4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</row>
    <row r="764" spans="1:29" x14ac:dyDescent="0.25">
      <c r="A764" s="1"/>
      <c r="B764" s="2"/>
      <c r="C764" s="2"/>
      <c r="D764" s="2"/>
      <c r="E764" s="2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4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</row>
    <row r="765" spans="1:29" x14ac:dyDescent="0.25">
      <c r="A765" s="1"/>
      <c r="B765" s="2"/>
      <c r="C765" s="2"/>
      <c r="D765" s="2"/>
      <c r="E765" s="2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4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</row>
    <row r="766" spans="1:29" x14ac:dyDescent="0.25">
      <c r="A766" s="1"/>
      <c r="B766" s="2"/>
      <c r="C766" s="2"/>
      <c r="D766" s="2"/>
      <c r="E766" s="2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4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</row>
    <row r="767" spans="1:29" x14ac:dyDescent="0.25">
      <c r="A767" s="1"/>
      <c r="B767" s="2"/>
      <c r="C767" s="2"/>
      <c r="D767" s="2"/>
      <c r="E767" s="2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4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</row>
    <row r="768" spans="1:29" x14ac:dyDescent="0.25">
      <c r="A768" s="1"/>
      <c r="B768" s="2"/>
      <c r="C768" s="2"/>
      <c r="D768" s="2"/>
      <c r="E768" s="2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4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</row>
    <row r="769" spans="1:29" x14ac:dyDescent="0.25">
      <c r="A769" s="1"/>
      <c r="B769" s="2"/>
      <c r="C769" s="2"/>
      <c r="D769" s="2"/>
      <c r="E769" s="2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4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</row>
    <row r="770" spans="1:29" x14ac:dyDescent="0.25">
      <c r="A770" s="1"/>
      <c r="B770" s="2"/>
      <c r="C770" s="2"/>
      <c r="D770" s="2"/>
      <c r="E770" s="2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4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</row>
    <row r="771" spans="1:29" x14ac:dyDescent="0.25">
      <c r="A771" s="1"/>
      <c r="B771" s="2"/>
      <c r="C771" s="2"/>
      <c r="D771" s="2"/>
      <c r="E771" s="2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4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</row>
    <row r="772" spans="1:29" x14ac:dyDescent="0.25">
      <c r="A772" s="1"/>
      <c r="B772" s="2"/>
      <c r="C772" s="2"/>
      <c r="D772" s="2"/>
      <c r="E772" s="2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4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</row>
    <row r="773" spans="1:29" x14ac:dyDescent="0.25">
      <c r="A773" s="1"/>
      <c r="B773" s="2"/>
      <c r="C773" s="2"/>
      <c r="D773" s="2"/>
      <c r="E773" s="2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4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</row>
    <row r="774" spans="1:29" x14ac:dyDescent="0.25">
      <c r="A774" s="1"/>
      <c r="B774" s="2"/>
      <c r="C774" s="2"/>
      <c r="D774" s="2"/>
      <c r="E774" s="2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4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</row>
    <row r="775" spans="1:29" x14ac:dyDescent="0.25">
      <c r="A775" s="1"/>
      <c r="B775" s="2"/>
      <c r="C775" s="2"/>
      <c r="D775" s="2"/>
      <c r="E775" s="2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4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</row>
    <row r="776" spans="1:29" x14ac:dyDescent="0.25">
      <c r="A776" s="1"/>
      <c r="B776" s="2"/>
      <c r="C776" s="2"/>
      <c r="D776" s="2"/>
      <c r="E776" s="2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4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</row>
    <row r="777" spans="1:29" x14ac:dyDescent="0.25">
      <c r="A777" s="1"/>
      <c r="B777" s="2"/>
      <c r="C777" s="2"/>
      <c r="D777" s="2"/>
      <c r="E777" s="2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4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</row>
    <row r="778" spans="1:29" x14ac:dyDescent="0.25">
      <c r="A778" s="1"/>
      <c r="B778" s="2"/>
      <c r="C778" s="2"/>
      <c r="D778" s="2"/>
      <c r="E778" s="2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4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</row>
    <row r="779" spans="1:29" x14ac:dyDescent="0.25">
      <c r="A779" s="1"/>
      <c r="B779" s="2"/>
      <c r="C779" s="2"/>
      <c r="D779" s="2"/>
      <c r="E779" s="2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4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</row>
    <row r="780" spans="1:29" x14ac:dyDescent="0.25">
      <c r="A780" s="1"/>
      <c r="B780" s="2"/>
      <c r="C780" s="2"/>
      <c r="D780" s="2"/>
      <c r="E780" s="2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4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</row>
    <row r="781" spans="1:29" x14ac:dyDescent="0.25">
      <c r="A781" s="1"/>
      <c r="B781" s="2"/>
      <c r="C781" s="2"/>
      <c r="D781" s="2"/>
      <c r="E781" s="2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4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</row>
    <row r="782" spans="1:29" x14ac:dyDescent="0.25">
      <c r="A782" s="1"/>
      <c r="B782" s="2"/>
      <c r="C782" s="2"/>
      <c r="D782" s="2"/>
      <c r="E782" s="2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4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</row>
    <row r="783" spans="1:29" x14ac:dyDescent="0.25">
      <c r="A783" s="1"/>
      <c r="B783" s="2"/>
      <c r="C783" s="2"/>
      <c r="D783" s="2"/>
      <c r="E783" s="2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4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</row>
    <row r="784" spans="1:29" x14ac:dyDescent="0.25">
      <c r="A784" s="1"/>
      <c r="B784" s="2"/>
      <c r="C784" s="2"/>
      <c r="D784" s="2"/>
      <c r="E784" s="2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4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</row>
    <row r="785" spans="1:29" x14ac:dyDescent="0.25">
      <c r="A785" s="1"/>
      <c r="B785" s="2"/>
      <c r="C785" s="2"/>
      <c r="D785" s="2"/>
      <c r="E785" s="2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4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</row>
    <row r="786" spans="1:29" x14ac:dyDescent="0.25">
      <c r="A786" s="1"/>
      <c r="B786" s="2"/>
      <c r="C786" s="2"/>
      <c r="D786" s="2"/>
      <c r="E786" s="2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4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</row>
    <row r="787" spans="1:29" x14ac:dyDescent="0.25">
      <c r="A787" s="1"/>
      <c r="B787" s="2"/>
      <c r="C787" s="2"/>
      <c r="D787" s="2"/>
      <c r="E787" s="2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4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</row>
    <row r="788" spans="1:29" x14ac:dyDescent="0.25">
      <c r="A788" s="1"/>
      <c r="B788" s="2"/>
      <c r="C788" s="2"/>
      <c r="D788" s="2"/>
      <c r="E788" s="2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4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</row>
    <row r="789" spans="1:29" x14ac:dyDescent="0.25">
      <c r="A789" s="1"/>
      <c r="B789" s="2"/>
      <c r="C789" s="2"/>
      <c r="D789" s="2"/>
      <c r="E789" s="2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4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</row>
    <row r="790" spans="1:29" x14ac:dyDescent="0.25">
      <c r="A790" s="1"/>
      <c r="B790" s="2"/>
      <c r="C790" s="2"/>
      <c r="D790" s="2"/>
      <c r="E790" s="2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4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</row>
    <row r="791" spans="1:29" x14ac:dyDescent="0.25">
      <c r="A791" s="1"/>
      <c r="B791" s="2"/>
      <c r="C791" s="2"/>
      <c r="D791" s="2"/>
      <c r="E791" s="2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4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</row>
    <row r="792" spans="1:29" x14ac:dyDescent="0.25">
      <c r="A792" s="1"/>
      <c r="B792" s="2"/>
      <c r="C792" s="2"/>
      <c r="D792" s="2"/>
      <c r="E792" s="2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4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</row>
    <row r="793" spans="1:29" x14ac:dyDescent="0.25">
      <c r="A793" s="1"/>
      <c r="B793" s="2"/>
      <c r="C793" s="2"/>
      <c r="D793" s="2"/>
      <c r="E793" s="2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4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</row>
    <row r="794" spans="1:29" x14ac:dyDescent="0.25">
      <c r="A794" s="1"/>
      <c r="B794" s="2"/>
      <c r="C794" s="2"/>
      <c r="D794" s="2"/>
      <c r="E794" s="2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4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</row>
    <row r="795" spans="1:29" x14ac:dyDescent="0.25">
      <c r="A795" s="1"/>
      <c r="B795" s="2"/>
      <c r="C795" s="2"/>
      <c r="D795" s="2"/>
      <c r="E795" s="2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4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</row>
    <row r="796" spans="1:29" x14ac:dyDescent="0.25">
      <c r="A796" s="1"/>
      <c r="B796" s="2"/>
      <c r="C796" s="2"/>
      <c r="D796" s="2"/>
      <c r="E796" s="2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4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</row>
    <row r="797" spans="1:29" x14ac:dyDescent="0.25">
      <c r="A797" s="1"/>
      <c r="B797" s="2"/>
      <c r="C797" s="2"/>
      <c r="D797" s="2"/>
      <c r="E797" s="2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4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</row>
    <row r="798" spans="1:29" x14ac:dyDescent="0.25">
      <c r="A798" s="1"/>
      <c r="B798" s="2"/>
      <c r="C798" s="2"/>
      <c r="D798" s="2"/>
      <c r="E798" s="2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4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</row>
    <row r="799" spans="1:29" x14ac:dyDescent="0.25">
      <c r="A799" s="1"/>
      <c r="B799" s="2"/>
      <c r="C799" s="2"/>
      <c r="D799" s="2"/>
      <c r="E799" s="2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4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</row>
    <row r="800" spans="1:29" x14ac:dyDescent="0.25">
      <c r="A800" s="1"/>
      <c r="B800" s="2"/>
      <c r="C800" s="2"/>
      <c r="D800" s="2"/>
      <c r="E800" s="2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4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</row>
    <row r="801" spans="1:29" x14ac:dyDescent="0.25">
      <c r="A801" s="1"/>
      <c r="B801" s="2"/>
      <c r="C801" s="2"/>
      <c r="D801" s="2"/>
      <c r="E801" s="2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4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</row>
    <row r="802" spans="1:29" x14ac:dyDescent="0.25">
      <c r="A802" s="1"/>
      <c r="B802" s="2"/>
      <c r="C802" s="2"/>
      <c r="D802" s="2"/>
      <c r="E802" s="2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4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</row>
    <row r="803" spans="1:29" x14ac:dyDescent="0.25">
      <c r="A803" s="1"/>
      <c r="B803" s="2"/>
      <c r="C803" s="2"/>
      <c r="D803" s="2"/>
      <c r="E803" s="2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4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</row>
    <row r="804" spans="1:29" x14ac:dyDescent="0.25">
      <c r="A804" s="1"/>
      <c r="B804" s="2"/>
      <c r="C804" s="2"/>
      <c r="D804" s="2"/>
      <c r="E804" s="2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4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</row>
    <row r="805" spans="1:29" x14ac:dyDescent="0.25">
      <c r="A805" s="1"/>
      <c r="B805" s="2"/>
      <c r="C805" s="2"/>
      <c r="D805" s="2"/>
      <c r="E805" s="2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4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</row>
    <row r="806" spans="1:29" x14ac:dyDescent="0.25">
      <c r="A806" s="1"/>
      <c r="B806" s="2"/>
      <c r="C806" s="2"/>
      <c r="D806" s="2"/>
      <c r="E806" s="2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4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</row>
    <row r="807" spans="1:29" x14ac:dyDescent="0.25">
      <c r="A807" s="1"/>
      <c r="B807" s="2"/>
      <c r="C807" s="2"/>
      <c r="D807" s="2"/>
      <c r="E807" s="2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4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</row>
    <row r="808" spans="1:29" x14ac:dyDescent="0.25">
      <c r="A808" s="1"/>
      <c r="B808" s="2"/>
      <c r="C808" s="2"/>
      <c r="D808" s="2"/>
      <c r="E808" s="2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4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</row>
    <row r="809" spans="1:29" x14ac:dyDescent="0.25">
      <c r="A809" s="1"/>
      <c r="B809" s="2"/>
      <c r="C809" s="2"/>
      <c r="D809" s="2"/>
      <c r="E809" s="2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4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</row>
    <row r="810" spans="1:29" x14ac:dyDescent="0.25">
      <c r="A810" s="1"/>
      <c r="B810" s="2"/>
      <c r="C810" s="2"/>
      <c r="D810" s="2"/>
      <c r="E810" s="2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4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</row>
    <row r="811" spans="1:29" x14ac:dyDescent="0.25">
      <c r="A811" s="1"/>
      <c r="B811" s="2"/>
      <c r="C811" s="2"/>
      <c r="D811" s="2"/>
      <c r="E811" s="2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4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</row>
    <row r="812" spans="1:29" x14ac:dyDescent="0.25">
      <c r="A812" s="1"/>
      <c r="B812" s="2"/>
      <c r="C812" s="2"/>
      <c r="D812" s="2"/>
      <c r="E812" s="2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4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</row>
    <row r="813" spans="1:29" x14ac:dyDescent="0.25">
      <c r="A813" s="1"/>
      <c r="B813" s="2"/>
      <c r="C813" s="2"/>
      <c r="D813" s="2"/>
      <c r="E813" s="2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4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</row>
    <row r="814" spans="1:29" x14ac:dyDescent="0.25">
      <c r="A814" s="1"/>
      <c r="B814" s="2"/>
      <c r="C814" s="2"/>
      <c r="D814" s="2"/>
      <c r="E814" s="2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4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</row>
    <row r="815" spans="1:29" x14ac:dyDescent="0.25">
      <c r="A815" s="1"/>
      <c r="B815" s="2"/>
      <c r="C815" s="2"/>
      <c r="D815" s="2"/>
      <c r="E815" s="2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4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</row>
    <row r="816" spans="1:29" x14ac:dyDescent="0.25">
      <c r="A816" s="1"/>
      <c r="B816" s="2"/>
      <c r="C816" s="2"/>
      <c r="D816" s="2"/>
      <c r="E816" s="2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4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</row>
    <row r="817" spans="1:29" x14ac:dyDescent="0.25">
      <c r="A817" s="1"/>
      <c r="B817" s="2"/>
      <c r="C817" s="2"/>
      <c r="D817" s="2"/>
      <c r="E817" s="2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4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</row>
    <row r="818" spans="1:29" x14ac:dyDescent="0.25">
      <c r="A818" s="1"/>
      <c r="B818" s="2"/>
      <c r="C818" s="2"/>
      <c r="D818" s="2"/>
      <c r="E818" s="2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4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</row>
    <row r="819" spans="1:29" x14ac:dyDescent="0.25">
      <c r="A819" s="1"/>
      <c r="B819" s="2"/>
      <c r="C819" s="2"/>
      <c r="D819" s="2"/>
      <c r="E819" s="2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4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</row>
    <row r="820" spans="1:29" x14ac:dyDescent="0.25">
      <c r="A820" s="1"/>
      <c r="B820" s="2"/>
      <c r="C820" s="2"/>
      <c r="D820" s="2"/>
      <c r="E820" s="2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4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</row>
    <row r="821" spans="1:29" x14ac:dyDescent="0.25">
      <c r="A821" s="1"/>
      <c r="B821" s="2"/>
      <c r="C821" s="2"/>
      <c r="D821" s="2"/>
      <c r="E821" s="2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4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</row>
    <row r="822" spans="1:29" x14ac:dyDescent="0.25">
      <c r="A822" s="1"/>
      <c r="B822" s="2"/>
      <c r="C822" s="2"/>
      <c r="D822" s="2"/>
      <c r="E822" s="2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4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</row>
    <row r="823" spans="1:29" x14ac:dyDescent="0.25">
      <c r="A823" s="1"/>
      <c r="B823" s="2"/>
      <c r="C823" s="2"/>
      <c r="D823" s="2"/>
      <c r="E823" s="2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4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</row>
    <row r="824" spans="1:29" x14ac:dyDescent="0.25">
      <c r="A824" s="1"/>
      <c r="B824" s="2"/>
      <c r="C824" s="2"/>
      <c r="D824" s="2"/>
      <c r="E824" s="2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4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</row>
    <row r="825" spans="1:29" x14ac:dyDescent="0.25">
      <c r="A825" s="1"/>
      <c r="B825" s="2"/>
      <c r="C825" s="2"/>
      <c r="D825" s="2"/>
      <c r="E825" s="2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4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</row>
    <row r="826" spans="1:29" x14ac:dyDescent="0.25">
      <c r="A826" s="1"/>
      <c r="B826" s="2"/>
      <c r="C826" s="2"/>
      <c r="D826" s="2"/>
      <c r="E826" s="2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4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</row>
    <row r="827" spans="1:29" x14ac:dyDescent="0.25">
      <c r="A827" s="1"/>
      <c r="B827" s="2"/>
      <c r="C827" s="2"/>
      <c r="D827" s="2"/>
      <c r="E827" s="2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4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</row>
    <row r="828" spans="1:29" x14ac:dyDescent="0.25">
      <c r="A828" s="1"/>
      <c r="B828" s="2"/>
      <c r="C828" s="2"/>
      <c r="D828" s="2"/>
      <c r="E828" s="2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4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</row>
    <row r="829" spans="1:29" x14ac:dyDescent="0.25">
      <c r="A829" s="1"/>
      <c r="B829" s="2"/>
      <c r="C829" s="2"/>
      <c r="D829" s="2"/>
      <c r="E829" s="2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4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</row>
    <row r="830" spans="1:29" x14ac:dyDescent="0.25">
      <c r="A830" s="1"/>
      <c r="B830" s="2"/>
      <c r="C830" s="2"/>
      <c r="D830" s="2"/>
      <c r="E830" s="2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4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</row>
    <row r="831" spans="1:29" x14ac:dyDescent="0.25">
      <c r="A831" s="1"/>
      <c r="B831" s="2"/>
      <c r="C831" s="2"/>
      <c r="D831" s="2"/>
      <c r="E831" s="2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4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</row>
    <row r="832" spans="1:29" x14ac:dyDescent="0.25">
      <c r="A832" s="1"/>
      <c r="B832" s="2"/>
      <c r="C832" s="2"/>
      <c r="D832" s="2"/>
      <c r="E832" s="2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4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</row>
    <row r="833" spans="1:29" x14ac:dyDescent="0.25">
      <c r="A833" s="1"/>
      <c r="B833" s="2"/>
      <c r="C833" s="2"/>
      <c r="D833" s="2"/>
      <c r="E833" s="2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4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</row>
    <row r="834" spans="1:29" x14ac:dyDescent="0.25">
      <c r="A834" s="1"/>
      <c r="B834" s="2"/>
      <c r="C834" s="2"/>
      <c r="D834" s="2"/>
      <c r="E834" s="2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4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</row>
    <row r="835" spans="1:29" x14ac:dyDescent="0.25">
      <c r="A835" s="1"/>
      <c r="B835" s="2"/>
      <c r="C835" s="2"/>
      <c r="D835" s="2"/>
      <c r="E835" s="2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4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</row>
    <row r="836" spans="1:29" x14ac:dyDescent="0.25">
      <c r="A836" s="1"/>
      <c r="B836" s="2"/>
      <c r="C836" s="2"/>
      <c r="D836" s="2"/>
      <c r="E836" s="2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4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</row>
    <row r="837" spans="1:29" x14ac:dyDescent="0.25">
      <c r="A837" s="1"/>
      <c r="B837" s="2"/>
      <c r="C837" s="2"/>
      <c r="D837" s="2"/>
      <c r="E837" s="2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4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</row>
    <row r="838" spans="1:29" x14ac:dyDescent="0.25">
      <c r="A838" s="1"/>
      <c r="B838" s="2"/>
      <c r="C838" s="2"/>
      <c r="D838" s="2"/>
      <c r="E838" s="2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4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</row>
    <row r="839" spans="1:29" x14ac:dyDescent="0.25">
      <c r="A839" s="1"/>
      <c r="B839" s="2"/>
      <c r="C839" s="2"/>
      <c r="D839" s="2"/>
      <c r="E839" s="2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4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</row>
    <row r="840" spans="1:29" x14ac:dyDescent="0.25">
      <c r="A840" s="1"/>
      <c r="B840" s="2"/>
      <c r="C840" s="2"/>
      <c r="D840" s="2"/>
      <c r="E840" s="2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4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</row>
    <row r="841" spans="1:29" x14ac:dyDescent="0.25">
      <c r="A841" s="1"/>
      <c r="B841" s="2"/>
      <c r="C841" s="2"/>
      <c r="D841" s="2"/>
      <c r="E841" s="2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4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</row>
    <row r="842" spans="1:29" x14ac:dyDescent="0.25">
      <c r="A842" s="1"/>
      <c r="B842" s="2"/>
      <c r="C842" s="2"/>
      <c r="D842" s="2"/>
      <c r="E842" s="2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4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</row>
    <row r="843" spans="1:29" x14ac:dyDescent="0.25">
      <c r="A843" s="1"/>
      <c r="B843" s="2"/>
      <c r="C843" s="2"/>
      <c r="D843" s="2"/>
      <c r="E843" s="2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4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</row>
    <row r="844" spans="1:29" x14ac:dyDescent="0.25">
      <c r="A844" s="1"/>
      <c r="B844" s="2"/>
      <c r="C844" s="2"/>
      <c r="D844" s="2"/>
      <c r="E844" s="2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4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</row>
    <row r="845" spans="1:29" x14ac:dyDescent="0.25">
      <c r="A845" s="1"/>
      <c r="B845" s="2"/>
      <c r="C845" s="2"/>
      <c r="D845" s="2"/>
      <c r="E845" s="2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4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</row>
    <row r="846" spans="1:29" x14ac:dyDescent="0.25">
      <c r="A846" s="1"/>
      <c r="B846" s="2"/>
      <c r="C846" s="2"/>
      <c r="D846" s="2"/>
      <c r="E846" s="2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4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</row>
    <row r="847" spans="1:29" x14ac:dyDescent="0.25">
      <c r="A847" s="1"/>
      <c r="B847" s="2"/>
      <c r="C847" s="2"/>
      <c r="D847" s="2"/>
      <c r="E847" s="2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4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</row>
    <row r="848" spans="1:29" x14ac:dyDescent="0.25">
      <c r="A848" s="1"/>
      <c r="B848" s="2"/>
      <c r="C848" s="2"/>
      <c r="D848" s="2"/>
      <c r="E848" s="2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4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</row>
    <row r="849" spans="1:29" x14ac:dyDescent="0.25">
      <c r="A849" s="1"/>
      <c r="B849" s="2"/>
      <c r="C849" s="2"/>
      <c r="D849" s="2"/>
      <c r="E849" s="2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4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</row>
    <row r="850" spans="1:29" x14ac:dyDescent="0.25">
      <c r="A850" s="1"/>
      <c r="B850" s="2"/>
      <c r="C850" s="2"/>
      <c r="D850" s="2"/>
      <c r="E850" s="2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4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</row>
    <row r="851" spans="1:29" x14ac:dyDescent="0.25">
      <c r="A851" s="1"/>
      <c r="B851" s="2"/>
      <c r="C851" s="2"/>
      <c r="D851" s="2"/>
      <c r="E851" s="2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4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</row>
    <row r="852" spans="1:29" x14ac:dyDescent="0.25">
      <c r="A852" s="1"/>
      <c r="B852" s="2"/>
      <c r="C852" s="2"/>
      <c r="D852" s="2"/>
      <c r="E852" s="2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4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</row>
    <row r="853" spans="1:29" x14ac:dyDescent="0.25">
      <c r="A853" s="1"/>
      <c r="B853" s="2"/>
      <c r="C853" s="2"/>
      <c r="D853" s="2"/>
      <c r="E853" s="2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4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</row>
    <row r="854" spans="1:29" x14ac:dyDescent="0.25">
      <c r="A854" s="1"/>
      <c r="B854" s="2"/>
      <c r="C854" s="2"/>
      <c r="D854" s="2"/>
      <c r="E854" s="2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4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</row>
    <row r="855" spans="1:29" x14ac:dyDescent="0.25">
      <c r="A855" s="1"/>
      <c r="B855" s="2"/>
      <c r="C855" s="2"/>
      <c r="D855" s="2"/>
      <c r="E855" s="2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4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</row>
    <row r="856" spans="1:29" x14ac:dyDescent="0.25">
      <c r="A856" s="1"/>
      <c r="B856" s="2"/>
      <c r="C856" s="2"/>
      <c r="D856" s="2"/>
      <c r="E856" s="2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4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</row>
    <row r="857" spans="1:29" x14ac:dyDescent="0.25">
      <c r="A857" s="1"/>
      <c r="B857" s="2"/>
      <c r="C857" s="2"/>
      <c r="D857" s="2"/>
      <c r="E857" s="2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4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</row>
    <row r="858" spans="1:29" x14ac:dyDescent="0.25">
      <c r="A858" s="1"/>
      <c r="B858" s="2"/>
      <c r="C858" s="2"/>
      <c r="D858" s="2"/>
      <c r="E858" s="2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4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</row>
    <row r="859" spans="1:29" x14ac:dyDescent="0.25">
      <c r="A859" s="1"/>
      <c r="B859" s="2"/>
      <c r="C859" s="2"/>
      <c r="D859" s="2"/>
      <c r="E859" s="2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4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</row>
    <row r="860" spans="1:29" x14ac:dyDescent="0.25">
      <c r="A860" s="1"/>
      <c r="B860" s="2"/>
      <c r="C860" s="2"/>
      <c r="D860" s="2"/>
      <c r="E860" s="2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4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</row>
    <row r="861" spans="1:29" x14ac:dyDescent="0.25">
      <c r="A861" s="1"/>
      <c r="B861" s="2"/>
      <c r="C861" s="2"/>
      <c r="D861" s="2"/>
      <c r="E861" s="2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4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</row>
    <row r="862" spans="1:29" x14ac:dyDescent="0.25">
      <c r="A862" s="1"/>
      <c r="B862" s="2"/>
      <c r="C862" s="2"/>
      <c r="D862" s="2"/>
      <c r="E862" s="2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4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</row>
    <row r="863" spans="1:29" x14ac:dyDescent="0.25">
      <c r="A863" s="1"/>
      <c r="B863" s="2"/>
      <c r="C863" s="2"/>
      <c r="D863" s="2"/>
      <c r="E863" s="2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4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</row>
    <row r="864" spans="1:29" x14ac:dyDescent="0.25">
      <c r="A864" s="1"/>
      <c r="B864" s="2"/>
      <c r="C864" s="2"/>
      <c r="D864" s="2"/>
      <c r="E864" s="2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4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</row>
    <row r="865" spans="1:29" x14ac:dyDescent="0.25">
      <c r="A865" s="1"/>
      <c r="B865" s="2"/>
      <c r="C865" s="2"/>
      <c r="D865" s="2"/>
      <c r="E865" s="2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4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</row>
    <row r="866" spans="1:29" x14ac:dyDescent="0.25">
      <c r="A866" s="1"/>
      <c r="B866" s="2"/>
      <c r="C866" s="2"/>
      <c r="D866" s="2"/>
      <c r="E866" s="2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4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</row>
    <row r="867" spans="1:29" x14ac:dyDescent="0.25">
      <c r="A867" s="1"/>
      <c r="B867" s="2"/>
      <c r="C867" s="2"/>
      <c r="D867" s="2"/>
      <c r="E867" s="2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4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</row>
    <row r="868" spans="1:29" x14ac:dyDescent="0.25">
      <c r="A868" s="1"/>
      <c r="B868" s="2"/>
      <c r="C868" s="2"/>
      <c r="D868" s="2"/>
      <c r="E868" s="2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4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</row>
    <row r="869" spans="1:29" x14ac:dyDescent="0.25">
      <c r="A869" s="1"/>
      <c r="B869" s="2"/>
      <c r="C869" s="2"/>
      <c r="D869" s="2"/>
      <c r="E869" s="2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4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</row>
    <row r="870" spans="1:29" x14ac:dyDescent="0.25">
      <c r="A870" s="1"/>
      <c r="B870" s="2"/>
      <c r="C870" s="2"/>
      <c r="D870" s="2"/>
      <c r="E870" s="2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4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</row>
    <row r="871" spans="1:29" x14ac:dyDescent="0.25">
      <c r="A871" s="1"/>
      <c r="B871" s="2"/>
      <c r="C871" s="2"/>
      <c r="D871" s="2"/>
      <c r="E871" s="2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4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</row>
    <row r="872" spans="1:29" x14ac:dyDescent="0.25">
      <c r="A872" s="1"/>
      <c r="B872" s="2"/>
      <c r="C872" s="2"/>
      <c r="D872" s="2"/>
      <c r="E872" s="2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4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</row>
    <row r="873" spans="1:29" x14ac:dyDescent="0.25">
      <c r="A873" s="1"/>
      <c r="B873" s="2"/>
      <c r="C873" s="2"/>
      <c r="D873" s="2"/>
      <c r="E873" s="2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4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</row>
    <row r="874" spans="1:29" x14ac:dyDescent="0.25">
      <c r="A874" s="1"/>
      <c r="B874" s="2"/>
      <c r="C874" s="2"/>
      <c r="D874" s="2"/>
      <c r="E874" s="2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4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</row>
    <row r="875" spans="1:29" x14ac:dyDescent="0.25">
      <c r="A875" s="1"/>
      <c r="B875" s="2"/>
      <c r="C875" s="2"/>
      <c r="D875" s="2"/>
      <c r="E875" s="2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4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</row>
    <row r="876" spans="1:29" x14ac:dyDescent="0.25">
      <c r="A876" s="1"/>
      <c r="B876" s="2"/>
      <c r="C876" s="2"/>
      <c r="D876" s="2"/>
      <c r="E876" s="2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4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</row>
    <row r="877" spans="1:29" x14ac:dyDescent="0.25">
      <c r="A877" s="1"/>
      <c r="B877" s="2"/>
      <c r="C877" s="2"/>
      <c r="D877" s="2"/>
      <c r="E877" s="2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4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</row>
    <row r="878" spans="1:29" x14ac:dyDescent="0.25">
      <c r="A878" s="1"/>
      <c r="B878" s="2"/>
      <c r="C878" s="2"/>
      <c r="D878" s="2"/>
      <c r="E878" s="2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4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</row>
    <row r="879" spans="1:29" x14ac:dyDescent="0.25">
      <c r="A879" s="1"/>
      <c r="B879" s="2"/>
      <c r="C879" s="2"/>
      <c r="D879" s="2"/>
      <c r="E879" s="2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4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</row>
    <row r="880" spans="1:29" x14ac:dyDescent="0.25">
      <c r="A880" s="1"/>
      <c r="B880" s="2"/>
      <c r="C880" s="2"/>
      <c r="D880" s="2"/>
      <c r="E880" s="2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4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</row>
    <row r="881" spans="1:29" x14ac:dyDescent="0.25">
      <c r="A881" s="1"/>
      <c r="B881" s="2"/>
      <c r="C881" s="2"/>
      <c r="D881" s="2"/>
      <c r="E881" s="2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4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</row>
    <row r="882" spans="1:29" x14ac:dyDescent="0.25">
      <c r="A882" s="1"/>
      <c r="B882" s="2"/>
      <c r="C882" s="2"/>
      <c r="D882" s="2"/>
      <c r="E882" s="2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4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</row>
    <row r="883" spans="1:29" x14ac:dyDescent="0.25">
      <c r="A883" s="1"/>
      <c r="B883" s="2"/>
      <c r="C883" s="2"/>
      <c r="D883" s="2"/>
      <c r="E883" s="2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4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</row>
    <row r="884" spans="1:29" x14ac:dyDescent="0.25">
      <c r="A884" s="1"/>
      <c r="B884" s="2"/>
      <c r="C884" s="2"/>
      <c r="D884" s="2"/>
      <c r="E884" s="2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4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</row>
    <row r="885" spans="1:29" x14ac:dyDescent="0.25">
      <c r="A885" s="1"/>
      <c r="B885" s="2"/>
      <c r="C885" s="2"/>
      <c r="D885" s="2"/>
      <c r="E885" s="2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4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</row>
    <row r="886" spans="1:29" x14ac:dyDescent="0.25">
      <c r="A886" s="1"/>
      <c r="B886" s="2"/>
      <c r="C886" s="2"/>
      <c r="D886" s="2"/>
      <c r="E886" s="2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4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</row>
    <row r="887" spans="1:29" x14ac:dyDescent="0.25">
      <c r="A887" s="1"/>
      <c r="B887" s="2"/>
      <c r="C887" s="2"/>
      <c r="D887" s="2"/>
      <c r="E887" s="2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4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</row>
    <row r="888" spans="1:29" x14ac:dyDescent="0.25">
      <c r="A888" s="1"/>
      <c r="B888" s="2"/>
      <c r="C888" s="2"/>
      <c r="D888" s="2"/>
      <c r="E888" s="2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4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</row>
    <row r="889" spans="1:29" x14ac:dyDescent="0.25">
      <c r="A889" s="1"/>
      <c r="B889" s="2"/>
      <c r="C889" s="2"/>
      <c r="D889" s="2"/>
      <c r="E889" s="2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4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</row>
    <row r="890" spans="1:29" x14ac:dyDescent="0.25">
      <c r="A890" s="1"/>
      <c r="B890" s="2"/>
      <c r="C890" s="2"/>
      <c r="D890" s="2"/>
      <c r="E890" s="2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4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</row>
    <row r="891" spans="1:29" x14ac:dyDescent="0.25">
      <c r="A891" s="1"/>
      <c r="B891" s="2"/>
      <c r="C891" s="2"/>
      <c r="D891" s="2"/>
      <c r="E891" s="2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4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</row>
    <row r="892" spans="1:29" x14ac:dyDescent="0.25">
      <c r="A892" s="1"/>
      <c r="B892" s="2"/>
      <c r="C892" s="2"/>
      <c r="D892" s="2"/>
      <c r="E892" s="2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4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</row>
    <row r="893" spans="1:29" x14ac:dyDescent="0.25">
      <c r="A893" s="1"/>
      <c r="B893" s="2"/>
      <c r="C893" s="2"/>
      <c r="D893" s="2"/>
      <c r="E893" s="2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4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</row>
    <row r="894" spans="1:29" x14ac:dyDescent="0.25">
      <c r="A894" s="1"/>
      <c r="B894" s="2"/>
      <c r="C894" s="2"/>
      <c r="D894" s="2"/>
      <c r="E894" s="2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4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</row>
    <row r="895" spans="1:29" x14ac:dyDescent="0.25">
      <c r="A895" s="1"/>
      <c r="B895" s="2"/>
      <c r="C895" s="2"/>
      <c r="D895" s="2"/>
      <c r="E895" s="2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4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</row>
    <row r="896" spans="1:29" x14ac:dyDescent="0.25">
      <c r="A896" s="1"/>
      <c r="B896" s="2"/>
      <c r="C896" s="2"/>
      <c r="D896" s="2"/>
      <c r="E896" s="2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4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</row>
    <row r="897" spans="1:29" x14ac:dyDescent="0.25">
      <c r="A897" s="1"/>
      <c r="B897" s="2"/>
      <c r="C897" s="2"/>
      <c r="D897" s="2"/>
      <c r="E897" s="2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4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</row>
    <row r="898" spans="1:29" x14ac:dyDescent="0.25">
      <c r="A898" s="1"/>
      <c r="B898" s="2"/>
      <c r="C898" s="2"/>
      <c r="D898" s="2"/>
      <c r="E898" s="2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4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</row>
    <row r="899" spans="1:29" x14ac:dyDescent="0.25">
      <c r="A899" s="1"/>
      <c r="B899" s="2"/>
      <c r="C899" s="2"/>
      <c r="D899" s="2"/>
      <c r="E899" s="2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4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</row>
    <row r="900" spans="1:29" x14ac:dyDescent="0.25">
      <c r="A900" s="1"/>
      <c r="B900" s="2"/>
      <c r="C900" s="2"/>
      <c r="D900" s="2"/>
      <c r="E900" s="2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4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</row>
    <row r="901" spans="1:29" x14ac:dyDescent="0.25">
      <c r="A901" s="1"/>
      <c r="B901" s="2"/>
      <c r="C901" s="2"/>
      <c r="D901" s="2"/>
      <c r="E901" s="2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4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</row>
    <row r="902" spans="1:29" x14ac:dyDescent="0.25">
      <c r="A902" s="1"/>
      <c r="B902" s="2"/>
      <c r="C902" s="2"/>
      <c r="D902" s="2"/>
      <c r="E902" s="2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4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</row>
    <row r="903" spans="1:29" x14ac:dyDescent="0.25">
      <c r="A903" s="1"/>
      <c r="B903" s="2"/>
      <c r="C903" s="2"/>
      <c r="D903" s="2"/>
      <c r="E903" s="2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4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</row>
    <row r="904" spans="1:29" x14ac:dyDescent="0.25">
      <c r="A904" s="1"/>
      <c r="B904" s="2"/>
      <c r="C904" s="2"/>
      <c r="D904" s="2"/>
      <c r="E904" s="2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4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</row>
    <row r="905" spans="1:29" x14ac:dyDescent="0.25">
      <c r="A905" s="1"/>
      <c r="B905" s="2"/>
      <c r="C905" s="2"/>
      <c r="D905" s="2"/>
      <c r="E905" s="2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4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</row>
    <row r="906" spans="1:29" x14ac:dyDescent="0.25">
      <c r="A906" s="1"/>
      <c r="B906" s="2"/>
      <c r="C906" s="2"/>
      <c r="D906" s="2"/>
      <c r="E906" s="2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4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</row>
    <row r="907" spans="1:29" x14ac:dyDescent="0.25">
      <c r="A907" s="1"/>
      <c r="B907" s="2"/>
      <c r="C907" s="2"/>
      <c r="D907" s="2"/>
      <c r="E907" s="2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4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</row>
    <row r="908" spans="1:29" x14ac:dyDescent="0.25">
      <c r="A908" s="1"/>
      <c r="B908" s="2"/>
      <c r="C908" s="2"/>
      <c r="D908" s="2"/>
      <c r="E908" s="2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4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</row>
    <row r="909" spans="1:29" x14ac:dyDescent="0.25">
      <c r="A909" s="1"/>
      <c r="B909" s="2"/>
      <c r="C909" s="2"/>
      <c r="D909" s="2"/>
      <c r="E909" s="2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4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</row>
    <row r="910" spans="1:29" x14ac:dyDescent="0.25">
      <c r="A910" s="1"/>
      <c r="B910" s="2"/>
      <c r="C910" s="2"/>
      <c r="D910" s="2"/>
      <c r="E910" s="2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4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</row>
    <row r="911" spans="1:29" x14ac:dyDescent="0.25">
      <c r="A911" s="1"/>
      <c r="B911" s="2"/>
      <c r="C911" s="2"/>
      <c r="D911" s="2"/>
      <c r="E911" s="2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4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</row>
    <row r="912" spans="1:29" x14ac:dyDescent="0.25">
      <c r="A912" s="1"/>
      <c r="B912" s="2"/>
      <c r="C912" s="2"/>
      <c r="D912" s="2"/>
      <c r="E912" s="2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4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</row>
    <row r="913" spans="1:29" x14ac:dyDescent="0.25">
      <c r="A913" s="1"/>
      <c r="B913" s="2"/>
      <c r="C913" s="2"/>
      <c r="D913" s="2"/>
      <c r="E913" s="2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4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</row>
    <row r="914" spans="1:29" x14ac:dyDescent="0.25">
      <c r="A914" s="1"/>
      <c r="B914" s="2"/>
      <c r="C914" s="2"/>
      <c r="D914" s="2"/>
      <c r="E914" s="2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4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</row>
    <row r="915" spans="1:29" x14ac:dyDescent="0.25">
      <c r="A915" s="1"/>
      <c r="B915" s="2"/>
      <c r="C915" s="2"/>
      <c r="D915" s="2"/>
      <c r="E915" s="2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4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</row>
    <row r="916" spans="1:29" x14ac:dyDescent="0.25">
      <c r="A916" s="1"/>
      <c r="B916" s="2"/>
      <c r="C916" s="2"/>
      <c r="D916" s="2"/>
      <c r="E916" s="2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4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</row>
    <row r="917" spans="1:29" x14ac:dyDescent="0.25">
      <c r="A917" s="1"/>
      <c r="B917" s="2"/>
      <c r="C917" s="2"/>
      <c r="D917" s="2"/>
      <c r="E917" s="2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4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</row>
    <row r="918" spans="1:29" x14ac:dyDescent="0.25">
      <c r="A918" s="1"/>
      <c r="B918" s="2"/>
      <c r="C918" s="2"/>
      <c r="D918" s="2"/>
      <c r="E918" s="2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4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</row>
    <row r="919" spans="1:29" x14ac:dyDescent="0.25">
      <c r="A919" s="1"/>
      <c r="B919" s="2"/>
      <c r="C919" s="2"/>
      <c r="D919" s="2"/>
      <c r="E919" s="2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4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</row>
    <row r="920" spans="1:29" x14ac:dyDescent="0.25">
      <c r="A920" s="1"/>
      <c r="B920" s="2"/>
      <c r="C920" s="2"/>
      <c r="D920" s="2"/>
      <c r="E920" s="2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4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</row>
    <row r="921" spans="1:29" x14ac:dyDescent="0.25">
      <c r="A921" s="1"/>
      <c r="B921" s="2"/>
      <c r="C921" s="2"/>
      <c r="D921" s="2"/>
      <c r="E921" s="2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4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</row>
    <row r="922" spans="1:29" x14ac:dyDescent="0.25">
      <c r="A922" s="1"/>
      <c r="B922" s="2"/>
      <c r="C922" s="2"/>
      <c r="D922" s="2"/>
      <c r="E922" s="2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4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</row>
    <row r="923" spans="1:29" x14ac:dyDescent="0.25">
      <c r="A923" s="1"/>
      <c r="B923" s="2"/>
      <c r="C923" s="2"/>
      <c r="D923" s="2"/>
      <c r="E923" s="2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4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</row>
    <row r="924" spans="1:29" x14ac:dyDescent="0.25">
      <c r="A924" s="1"/>
      <c r="B924" s="2"/>
      <c r="C924" s="2"/>
      <c r="D924" s="2"/>
      <c r="E924" s="2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4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</row>
    <row r="925" spans="1:29" x14ac:dyDescent="0.25">
      <c r="A925" s="1"/>
      <c r="B925" s="2"/>
      <c r="C925" s="2"/>
      <c r="D925" s="2"/>
      <c r="E925" s="2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4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</row>
    <row r="926" spans="1:29" x14ac:dyDescent="0.25">
      <c r="A926" s="1"/>
      <c r="B926" s="2"/>
      <c r="C926" s="2"/>
      <c r="D926" s="2"/>
      <c r="E926" s="2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4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</row>
    <row r="927" spans="1:29" x14ac:dyDescent="0.25">
      <c r="A927" s="1"/>
      <c r="B927" s="2"/>
      <c r="C927" s="2"/>
      <c r="D927" s="2"/>
      <c r="E927" s="2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4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</row>
    <row r="928" spans="1:29" x14ac:dyDescent="0.25">
      <c r="A928" s="1"/>
      <c r="B928" s="2"/>
      <c r="C928" s="2"/>
      <c r="D928" s="2"/>
      <c r="E928" s="2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4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</row>
    <row r="929" spans="1:29" x14ac:dyDescent="0.25">
      <c r="A929" s="1"/>
      <c r="B929" s="2"/>
      <c r="C929" s="2"/>
      <c r="D929" s="2"/>
      <c r="E929" s="2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4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</row>
    <row r="930" spans="1:29" x14ac:dyDescent="0.25">
      <c r="A930" s="1"/>
      <c r="B930" s="2"/>
      <c r="C930" s="2"/>
      <c r="D930" s="2"/>
      <c r="E930" s="2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4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</row>
    <row r="931" spans="1:29" x14ac:dyDescent="0.25">
      <c r="A931" s="1"/>
      <c r="B931" s="2"/>
      <c r="C931" s="2"/>
      <c r="D931" s="2"/>
      <c r="E931" s="2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4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</row>
    <row r="932" spans="1:29" x14ac:dyDescent="0.25">
      <c r="A932" s="1"/>
      <c r="B932" s="2"/>
      <c r="C932" s="2"/>
      <c r="D932" s="2"/>
      <c r="E932" s="2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4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</row>
    <row r="933" spans="1:29" x14ac:dyDescent="0.25">
      <c r="A933" s="1"/>
      <c r="B933" s="2"/>
      <c r="C933" s="2"/>
      <c r="D933" s="2"/>
      <c r="E933" s="2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4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</row>
    <row r="934" spans="1:29" x14ac:dyDescent="0.25">
      <c r="A934" s="1"/>
      <c r="B934" s="2"/>
      <c r="C934" s="2"/>
      <c r="D934" s="2"/>
      <c r="E934" s="2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4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</row>
    <row r="935" spans="1:29" x14ac:dyDescent="0.25">
      <c r="A935" s="1"/>
      <c r="B935" s="2"/>
      <c r="C935" s="2"/>
      <c r="D935" s="2"/>
      <c r="E935" s="2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4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</row>
    <row r="936" spans="1:29" x14ac:dyDescent="0.25">
      <c r="A936" s="1"/>
      <c r="B936" s="2"/>
      <c r="C936" s="2"/>
      <c r="D936" s="2"/>
      <c r="E936" s="2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4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</row>
    <row r="937" spans="1:29" x14ac:dyDescent="0.25">
      <c r="A937" s="1"/>
      <c r="B937" s="2"/>
      <c r="C937" s="2"/>
      <c r="D937" s="2"/>
      <c r="E937" s="2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4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</row>
    <row r="938" spans="1:29" x14ac:dyDescent="0.25">
      <c r="A938" s="1"/>
      <c r="B938" s="2"/>
      <c r="C938" s="2"/>
      <c r="D938" s="2"/>
      <c r="E938" s="2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4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</row>
    <row r="939" spans="1:29" x14ac:dyDescent="0.25">
      <c r="A939" s="1"/>
      <c r="B939" s="2"/>
      <c r="C939" s="2"/>
      <c r="D939" s="2"/>
      <c r="E939" s="2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4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</row>
    <row r="940" spans="1:29" x14ac:dyDescent="0.25">
      <c r="A940" s="1"/>
      <c r="B940" s="2"/>
      <c r="C940" s="2"/>
      <c r="D940" s="2"/>
      <c r="E940" s="2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4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</row>
    <row r="941" spans="1:29" x14ac:dyDescent="0.25">
      <c r="A941" s="1"/>
      <c r="B941" s="2"/>
      <c r="C941" s="2"/>
      <c r="D941" s="2"/>
      <c r="E941" s="2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4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</row>
    <row r="942" spans="1:29" x14ac:dyDescent="0.25">
      <c r="A942" s="1"/>
      <c r="B942" s="2"/>
      <c r="C942" s="2"/>
      <c r="D942" s="2"/>
      <c r="E942" s="2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4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</row>
    <row r="943" spans="1:29" x14ac:dyDescent="0.25">
      <c r="A943" s="1"/>
      <c r="B943" s="2"/>
      <c r="C943" s="2"/>
      <c r="D943" s="2"/>
      <c r="E943" s="2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4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</row>
    <row r="944" spans="1:29" x14ac:dyDescent="0.25">
      <c r="A944" s="1"/>
      <c r="B944" s="2"/>
      <c r="C944" s="2"/>
      <c r="D944" s="2"/>
      <c r="E944" s="2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4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</row>
    <row r="945" spans="1:29" x14ac:dyDescent="0.25">
      <c r="A945" s="1"/>
      <c r="B945" s="2"/>
      <c r="C945" s="2"/>
      <c r="D945" s="2"/>
      <c r="E945" s="2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4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</row>
    <row r="946" spans="1:29" x14ac:dyDescent="0.25">
      <c r="A946" s="1"/>
      <c r="B946" s="2"/>
      <c r="C946" s="2"/>
      <c r="D946" s="2"/>
      <c r="E946" s="2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4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</row>
    <row r="947" spans="1:29" x14ac:dyDescent="0.25">
      <c r="A947" s="1"/>
      <c r="B947" s="2"/>
      <c r="C947" s="2"/>
      <c r="D947" s="2"/>
      <c r="E947" s="2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4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</row>
    <row r="948" spans="1:29" x14ac:dyDescent="0.25">
      <c r="A948" s="1"/>
      <c r="B948" s="2"/>
      <c r="C948" s="2"/>
      <c r="D948" s="2"/>
      <c r="E948" s="2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4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</row>
    <row r="949" spans="1:29" x14ac:dyDescent="0.25">
      <c r="A949" s="1"/>
      <c r="B949" s="2"/>
      <c r="C949" s="2"/>
      <c r="D949" s="2"/>
      <c r="E949" s="2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4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</row>
    <row r="950" spans="1:29" x14ac:dyDescent="0.25">
      <c r="A950" s="1"/>
      <c r="B950" s="2"/>
      <c r="C950" s="2"/>
      <c r="D950" s="2"/>
      <c r="E950" s="2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4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</row>
    <row r="951" spans="1:29" x14ac:dyDescent="0.25">
      <c r="A951" s="1"/>
      <c r="B951" s="2"/>
      <c r="C951" s="2"/>
      <c r="D951" s="2"/>
      <c r="E951" s="2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4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</row>
    <row r="952" spans="1:29" x14ac:dyDescent="0.25">
      <c r="A952" s="1"/>
      <c r="B952" s="2"/>
      <c r="C952" s="2"/>
      <c r="D952" s="2"/>
      <c r="E952" s="2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4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</row>
    <row r="953" spans="1:29" x14ac:dyDescent="0.25">
      <c r="A953" s="1"/>
      <c r="B953" s="2"/>
      <c r="C953" s="2"/>
      <c r="D953" s="2"/>
      <c r="E953" s="2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4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</row>
    <row r="954" spans="1:29" x14ac:dyDescent="0.25">
      <c r="A954" s="1"/>
      <c r="B954" s="2"/>
      <c r="C954" s="2"/>
      <c r="D954" s="2"/>
      <c r="E954" s="2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4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</row>
    <row r="955" spans="1:29" x14ac:dyDescent="0.25">
      <c r="A955" s="1"/>
      <c r="B955" s="2"/>
      <c r="C955" s="2"/>
      <c r="D955" s="2"/>
      <c r="E955" s="2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4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</row>
    <row r="956" spans="1:29" x14ac:dyDescent="0.25">
      <c r="A956" s="1"/>
      <c r="B956" s="2"/>
      <c r="C956" s="2"/>
      <c r="D956" s="2"/>
      <c r="E956" s="2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4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</row>
    <row r="957" spans="1:29" x14ac:dyDescent="0.25">
      <c r="A957" s="1"/>
      <c r="B957" s="2"/>
      <c r="C957" s="2"/>
      <c r="D957" s="2"/>
      <c r="E957" s="2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4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</row>
    <row r="958" spans="1:29" x14ac:dyDescent="0.25">
      <c r="A958" s="1"/>
      <c r="B958" s="2"/>
      <c r="C958" s="2"/>
      <c r="D958" s="2"/>
      <c r="E958" s="2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4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</row>
    <row r="959" spans="1:29" x14ac:dyDescent="0.25">
      <c r="A959" s="1"/>
      <c r="B959" s="2"/>
      <c r="C959" s="2"/>
      <c r="D959" s="2"/>
      <c r="E959" s="2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4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</row>
    <row r="960" spans="1:29" x14ac:dyDescent="0.25">
      <c r="A960" s="1"/>
      <c r="B960" s="2"/>
      <c r="C960" s="2"/>
      <c r="D960" s="2"/>
      <c r="E960" s="2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4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</row>
    <row r="961" spans="1:29" x14ac:dyDescent="0.25">
      <c r="A961" s="1"/>
      <c r="B961" s="2"/>
      <c r="C961" s="2"/>
      <c r="D961" s="2"/>
      <c r="E961" s="2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4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</row>
    <row r="962" spans="1:29" x14ac:dyDescent="0.25">
      <c r="A962" s="1"/>
      <c r="B962" s="2"/>
      <c r="C962" s="2"/>
      <c r="D962" s="2"/>
      <c r="E962" s="2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4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</row>
    <row r="963" spans="1:29" x14ac:dyDescent="0.25">
      <c r="A963" s="1"/>
      <c r="B963" s="2"/>
      <c r="C963" s="2"/>
      <c r="D963" s="2"/>
      <c r="E963" s="2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4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</row>
    <row r="964" spans="1:29" x14ac:dyDescent="0.25">
      <c r="A964" s="1"/>
      <c r="B964" s="2"/>
      <c r="C964" s="2"/>
      <c r="D964" s="2"/>
      <c r="E964" s="2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4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</row>
    <row r="965" spans="1:29" x14ac:dyDescent="0.25">
      <c r="A965" s="1"/>
      <c r="B965" s="2"/>
      <c r="C965" s="2"/>
      <c r="D965" s="2"/>
      <c r="E965" s="2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4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</row>
    <row r="966" spans="1:29" x14ac:dyDescent="0.25">
      <c r="A966" s="1"/>
      <c r="B966" s="2"/>
      <c r="C966" s="2"/>
      <c r="D966" s="2"/>
      <c r="E966" s="2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4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</row>
    <row r="967" spans="1:29" x14ac:dyDescent="0.25">
      <c r="A967" s="1"/>
      <c r="B967" s="2"/>
      <c r="C967" s="2"/>
      <c r="D967" s="2"/>
      <c r="E967" s="2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4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</row>
    <row r="968" spans="1:29" x14ac:dyDescent="0.25">
      <c r="A968" s="1"/>
      <c r="B968" s="2"/>
      <c r="C968" s="2"/>
      <c r="D968" s="2"/>
      <c r="E968" s="2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4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</row>
    <row r="969" spans="1:29" x14ac:dyDescent="0.25">
      <c r="A969" s="1"/>
      <c r="B969" s="2"/>
      <c r="C969" s="2"/>
      <c r="D969" s="2"/>
      <c r="E969" s="2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4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</row>
    <row r="970" spans="1:29" x14ac:dyDescent="0.25">
      <c r="A970" s="1"/>
      <c r="B970" s="2"/>
      <c r="C970" s="2"/>
      <c r="D970" s="2"/>
      <c r="E970" s="2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4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</row>
    <row r="971" spans="1:29" x14ac:dyDescent="0.25">
      <c r="A971" s="1"/>
      <c r="B971" s="2"/>
      <c r="C971" s="2"/>
      <c r="D971" s="2"/>
      <c r="E971" s="2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4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</row>
    <row r="972" spans="1:29" x14ac:dyDescent="0.25">
      <c r="A972" s="1"/>
      <c r="B972" s="2"/>
      <c r="C972" s="2"/>
      <c r="D972" s="2"/>
      <c r="E972" s="2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4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</row>
    <row r="973" spans="1:29" x14ac:dyDescent="0.25">
      <c r="A973" s="1"/>
      <c r="B973" s="2"/>
      <c r="C973" s="2"/>
      <c r="D973" s="2"/>
      <c r="E973" s="2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4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</row>
    <row r="974" spans="1:29" x14ac:dyDescent="0.25">
      <c r="A974" s="1"/>
      <c r="B974" s="2"/>
      <c r="C974" s="2"/>
      <c r="D974" s="2"/>
      <c r="E974" s="2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4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</row>
    <row r="975" spans="1:29" x14ac:dyDescent="0.25">
      <c r="A975" s="1"/>
      <c r="B975" s="2"/>
      <c r="C975" s="2"/>
      <c r="D975" s="2"/>
      <c r="E975" s="2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4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</row>
    <row r="976" spans="1:29" x14ac:dyDescent="0.25">
      <c r="A976" s="1"/>
      <c r="B976" s="2"/>
      <c r="C976" s="2"/>
      <c r="D976" s="2"/>
      <c r="E976" s="2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4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</row>
    <row r="977" spans="1:29" x14ac:dyDescent="0.25">
      <c r="A977" s="1"/>
      <c r="B977" s="2"/>
      <c r="C977" s="2"/>
      <c r="D977" s="2"/>
      <c r="E977" s="2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4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</row>
    <row r="978" spans="1:29" x14ac:dyDescent="0.25">
      <c r="A978" s="1"/>
      <c r="B978" s="2"/>
      <c r="C978" s="2"/>
      <c r="D978" s="2"/>
      <c r="E978" s="2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4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</row>
    <row r="979" spans="1:29" x14ac:dyDescent="0.25">
      <c r="A979" s="1"/>
      <c r="B979" s="2"/>
      <c r="C979" s="2"/>
      <c r="D979" s="2"/>
      <c r="E979" s="2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4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</row>
    <row r="980" spans="1:29" x14ac:dyDescent="0.25">
      <c r="A980" s="1"/>
      <c r="B980" s="2"/>
      <c r="C980" s="2"/>
      <c r="D980" s="2"/>
      <c r="E980" s="2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4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</row>
    <row r="981" spans="1:29" x14ac:dyDescent="0.25">
      <c r="A981" s="1"/>
      <c r="B981" s="2"/>
      <c r="C981" s="2"/>
      <c r="D981" s="2"/>
      <c r="E981" s="2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4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</row>
    <row r="982" spans="1:29" x14ac:dyDescent="0.25">
      <c r="A982" s="1"/>
      <c r="B982" s="2"/>
      <c r="L982" s="3"/>
      <c r="M982" s="3"/>
      <c r="N982" s="3"/>
      <c r="O982" s="3"/>
      <c r="P982" s="3"/>
      <c r="Q982" s="3"/>
      <c r="R982" s="4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</row>
    <row r="983" spans="1:29" x14ac:dyDescent="0.25">
      <c r="A983" s="1"/>
      <c r="B983" s="2"/>
      <c r="L983" s="3"/>
      <c r="M983" s="3"/>
      <c r="N983" s="3"/>
      <c r="O983" s="3"/>
      <c r="P983" s="3"/>
      <c r="Q983" s="3"/>
      <c r="R983" s="4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</row>
    <row r="984" spans="1:29" x14ac:dyDescent="0.25">
      <c r="A984" s="1"/>
      <c r="B984" s="2"/>
      <c r="L984" s="3"/>
      <c r="M984" s="3"/>
      <c r="N984" s="3"/>
      <c r="O984" s="3"/>
      <c r="P984" s="3"/>
      <c r="Q984" s="3"/>
      <c r="R984" s="4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</row>
    <row r="985" spans="1:29" x14ac:dyDescent="0.25">
      <c r="A985" s="1"/>
      <c r="B985" s="2"/>
      <c r="L985" s="3"/>
      <c r="M985" s="3"/>
      <c r="N985" s="3"/>
      <c r="O985" s="3"/>
      <c r="P985" s="3"/>
      <c r="Q985" s="3"/>
      <c r="R985" s="4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</row>
    <row r="986" spans="1:29" x14ac:dyDescent="0.25">
      <c r="A986" s="1"/>
      <c r="B986" s="2"/>
      <c r="L986" s="3"/>
      <c r="M986" s="3"/>
      <c r="N986" s="3"/>
      <c r="O986" s="3"/>
      <c r="P986" s="3"/>
      <c r="Q986" s="3"/>
      <c r="R986" s="4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</row>
    <row r="987" spans="1:29" x14ac:dyDescent="0.25">
      <c r="A987" s="1"/>
      <c r="B987" s="2"/>
      <c r="L987" s="3"/>
      <c r="M987" s="3"/>
      <c r="N987" s="3"/>
      <c r="O987" s="3"/>
      <c r="P987" s="3"/>
      <c r="Q987" s="3"/>
      <c r="R987" s="4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</row>
  </sheetData>
  <mergeCells count="2">
    <mergeCell ref="D40:D42"/>
    <mergeCell ref="D44:K44"/>
  </mergeCells>
  <phoneticPr fontId="5" type="noConversion"/>
  <pageMargins left="0.7" right="0.7" top="0.75" bottom="0.75" header="0" footer="0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U61"/>
  <sheetViews>
    <sheetView workbookViewId="0">
      <selection activeCell="K7" sqref="K7"/>
    </sheetView>
  </sheetViews>
  <sheetFormatPr defaultColWidth="14.140625" defaultRowHeight="15" x14ac:dyDescent="0.25"/>
  <cols>
    <col min="1" max="3" width="14.140625" style="10"/>
    <col min="4" max="4" width="10.85546875" style="10" customWidth="1"/>
    <col min="5" max="5" width="12.42578125" style="10" customWidth="1"/>
    <col min="6" max="19" width="14.140625" style="10"/>
    <col min="20" max="20" width="40.85546875" style="10" customWidth="1"/>
    <col min="21" max="16384" width="14.140625" style="10"/>
  </cols>
  <sheetData>
    <row r="1" spans="1:21" s="18" customFormat="1" ht="41.45" customHeight="1" thickTop="1" thickBot="1" x14ac:dyDescent="0.3">
      <c r="A1" s="466" t="s">
        <v>62</v>
      </c>
      <c r="B1" s="466"/>
      <c r="C1" s="466"/>
      <c r="D1" s="466"/>
      <c r="E1" s="467"/>
      <c r="F1" s="469" t="s">
        <v>63</v>
      </c>
      <c r="G1" s="469"/>
      <c r="H1" s="469"/>
      <c r="I1" s="469" t="s">
        <v>64</v>
      </c>
      <c r="J1" s="469"/>
      <c r="K1" s="468" t="s">
        <v>65</v>
      </c>
      <c r="L1" s="468"/>
      <c r="M1" s="468" t="s">
        <v>66</v>
      </c>
      <c r="N1" s="468"/>
      <c r="O1" s="468" t="s">
        <v>67</v>
      </c>
      <c r="P1" s="468"/>
      <c r="Q1" s="461" t="s">
        <v>68</v>
      </c>
      <c r="R1" s="462"/>
      <c r="S1" s="463"/>
      <c r="T1" s="464" t="s">
        <v>69</v>
      </c>
      <c r="U1" s="464" t="s">
        <v>70</v>
      </c>
    </row>
    <row r="2" spans="1:21" s="15" customFormat="1" ht="29.45" customHeight="1" thickTop="1" thickBot="1" x14ac:dyDescent="0.3">
      <c r="A2" s="21"/>
      <c r="B2" s="21"/>
      <c r="C2" s="21"/>
      <c r="D2" s="43" t="s">
        <v>71</v>
      </c>
      <c r="E2" s="43" t="s">
        <v>72</v>
      </c>
      <c r="F2" s="44" t="s">
        <v>73</v>
      </c>
      <c r="G2" s="44" t="s">
        <v>74</v>
      </c>
      <c r="H2" s="45" t="s">
        <v>75</v>
      </c>
      <c r="I2" s="44" t="s">
        <v>73</v>
      </c>
      <c r="J2" s="44" t="s">
        <v>74</v>
      </c>
      <c r="K2" s="44" t="s">
        <v>76</v>
      </c>
      <c r="L2" s="44" t="s">
        <v>77</v>
      </c>
      <c r="M2" s="44" t="s">
        <v>76</v>
      </c>
      <c r="N2" s="44" t="s">
        <v>77</v>
      </c>
      <c r="O2" s="44" t="s">
        <v>76</v>
      </c>
      <c r="P2" s="44" t="s">
        <v>77</v>
      </c>
      <c r="Q2" s="44" t="s">
        <v>76</v>
      </c>
      <c r="R2" s="44" t="s">
        <v>77</v>
      </c>
      <c r="S2" s="44" t="s">
        <v>75</v>
      </c>
      <c r="T2" s="465"/>
      <c r="U2" s="465"/>
    </row>
    <row r="3" spans="1:21" s="42" customFormat="1" ht="15" customHeight="1" thickBot="1" x14ac:dyDescent="0.3">
      <c r="A3" s="41"/>
      <c r="B3" s="470" t="s">
        <v>78</v>
      </c>
      <c r="C3" s="471"/>
      <c r="D3" s="63">
        <f>SUM(D4,D8,D12,D16,D20,D24,D28)</f>
        <v>55</v>
      </c>
      <c r="E3" s="63">
        <f>SUM(E4,E8,E12,E16,E20,E24,E28)</f>
        <v>38</v>
      </c>
      <c r="F3" s="64">
        <f>SUM(F4,F8,F12,F16,F20,F24,F28)</f>
        <v>2445</v>
      </c>
      <c r="G3" s="65">
        <f t="shared" ref="G3:I3" si="0">SUM(G4,G8,G12,G16,G20,G24,G28)</f>
        <v>1570</v>
      </c>
      <c r="H3" s="66">
        <f t="shared" si="0"/>
        <v>4015</v>
      </c>
      <c r="I3" s="64">
        <f t="shared" si="0"/>
        <v>366.75</v>
      </c>
      <c r="J3" s="64">
        <f>SUM(J4,J8,J12,J16,J20,J24,J28)</f>
        <v>235.5</v>
      </c>
      <c r="K3" s="46"/>
      <c r="L3" s="47"/>
      <c r="M3" s="46"/>
      <c r="N3" s="47"/>
      <c r="O3" s="46"/>
      <c r="P3" s="47"/>
      <c r="Q3" s="85">
        <f>F3+I3+K3+M3+O3</f>
        <v>2811.75</v>
      </c>
      <c r="R3" s="48">
        <f>G3+J3+L3+N3+P3</f>
        <v>1805.5</v>
      </c>
      <c r="S3" s="48">
        <f>SUM(H3:P3)</f>
        <v>4617.25</v>
      </c>
      <c r="T3" s="49" t="str">
        <f>IF(R3&gt;=20%*S3,"OK","VINCOLO NON SODDISFATTO")</f>
        <v>OK</v>
      </c>
      <c r="U3" s="50">
        <f>65%*(F3+I3+K3+M3+O3)+40%*(G3+J3+L3+N3+P3)</f>
        <v>2549.8375000000001</v>
      </c>
    </row>
    <row r="4" spans="1:21" ht="15" customHeight="1" thickBot="1" x14ac:dyDescent="0.3">
      <c r="A4" s="22"/>
      <c r="B4" s="53"/>
      <c r="C4" s="53" t="s">
        <v>79</v>
      </c>
      <c r="D4" s="54">
        <f>SUM(D5:D7)</f>
        <v>15</v>
      </c>
      <c r="E4" s="54">
        <f t="shared" ref="E4:I4" si="1">SUM(E5:E7)</f>
        <v>0</v>
      </c>
      <c r="F4" s="55">
        <f>SUM(F5:F7)</f>
        <v>485</v>
      </c>
      <c r="G4" s="55">
        <f t="shared" si="1"/>
        <v>0</v>
      </c>
      <c r="H4" s="55">
        <f t="shared" si="1"/>
        <v>485</v>
      </c>
      <c r="I4" s="55">
        <f t="shared" si="1"/>
        <v>72.75</v>
      </c>
      <c r="J4" s="55">
        <f>SUM(J5:J7)</f>
        <v>0</v>
      </c>
      <c r="K4" s="31"/>
      <c r="L4" s="31"/>
      <c r="M4" s="31"/>
      <c r="N4" s="31"/>
      <c r="O4" s="31"/>
      <c r="P4" s="31"/>
      <c r="Q4" s="32"/>
      <c r="R4" s="32"/>
      <c r="S4" s="32"/>
      <c r="T4" s="33"/>
      <c r="U4" s="34"/>
    </row>
    <row r="5" spans="1:21" x14ac:dyDescent="0.25">
      <c r="A5" s="458" t="s">
        <v>53</v>
      </c>
      <c r="B5" s="20" t="s">
        <v>80</v>
      </c>
      <c r="C5" s="16">
        <v>27</v>
      </c>
      <c r="D5" s="82">
        <v>10</v>
      </c>
      <c r="E5" s="82"/>
      <c r="F5" s="16">
        <f>D5*C5</f>
        <v>270</v>
      </c>
      <c r="G5" s="16">
        <f>E5*C5</f>
        <v>0</v>
      </c>
      <c r="H5" s="95">
        <f>(F5+G5)</f>
        <v>270</v>
      </c>
      <c r="I5" s="95">
        <f t="shared" ref="I5:I31" si="2">15%*F5</f>
        <v>40.5</v>
      </c>
      <c r="J5" s="95">
        <f t="shared" ref="J5:J31" si="3">15%*G5</f>
        <v>0</v>
      </c>
      <c r="K5" s="96"/>
      <c r="M5" s="97"/>
      <c r="N5" s="97"/>
    </row>
    <row r="6" spans="1:21" x14ac:dyDescent="0.25">
      <c r="A6" s="459"/>
      <c r="B6" s="19" t="s">
        <v>81</v>
      </c>
      <c r="C6" s="28">
        <v>43</v>
      </c>
      <c r="D6" s="83">
        <v>5</v>
      </c>
      <c r="E6" s="83"/>
      <c r="F6" s="28">
        <f>D6*C6</f>
        <v>215</v>
      </c>
      <c r="G6" s="28">
        <f>E6*C6</f>
        <v>0</v>
      </c>
      <c r="H6" s="98">
        <f t="shared" ref="H6:H31" si="4">(F6+G6)</f>
        <v>215</v>
      </c>
      <c r="I6" s="98">
        <f t="shared" si="2"/>
        <v>32.25</v>
      </c>
      <c r="J6" s="98">
        <f t="shared" si="3"/>
        <v>0</v>
      </c>
      <c r="K6" s="96"/>
      <c r="M6" s="97"/>
      <c r="N6" s="97"/>
      <c r="Q6" s="51"/>
    </row>
    <row r="7" spans="1:21" ht="15.75" thickBot="1" x14ac:dyDescent="0.3">
      <c r="A7" s="460"/>
      <c r="B7" s="23" t="s">
        <v>82</v>
      </c>
      <c r="C7" s="35">
        <v>75</v>
      </c>
      <c r="D7" s="84"/>
      <c r="E7" s="84"/>
      <c r="F7" s="35">
        <f t="shared" ref="F7:F31" si="5">D7*C7</f>
        <v>0</v>
      </c>
      <c r="G7" s="35">
        <f t="shared" ref="G7:G31" si="6">E7*C7</f>
        <v>0</v>
      </c>
      <c r="H7" s="99">
        <f t="shared" si="4"/>
        <v>0</v>
      </c>
      <c r="I7" s="99">
        <f>15%*F7</f>
        <v>0</v>
      </c>
      <c r="J7" s="99">
        <f t="shared" si="3"/>
        <v>0</v>
      </c>
      <c r="K7" s="96"/>
      <c r="L7" s="97"/>
      <c r="M7" s="97"/>
      <c r="N7" s="97"/>
    </row>
    <row r="8" spans="1:21" ht="15.75" thickBot="1" x14ac:dyDescent="0.3">
      <c r="A8" s="52"/>
      <c r="B8" s="56"/>
      <c r="C8" s="57" t="s">
        <v>83</v>
      </c>
      <c r="D8" s="58">
        <f>SUM(D9:D11)</f>
        <v>5</v>
      </c>
      <c r="E8" s="58">
        <f t="shared" ref="E8:J8" si="7">SUM(E9:E11)</f>
        <v>0</v>
      </c>
      <c r="F8" s="59">
        <f t="shared" si="7"/>
        <v>215</v>
      </c>
      <c r="G8" s="60">
        <f t="shared" si="7"/>
        <v>0</v>
      </c>
      <c r="H8" s="61">
        <f t="shared" si="7"/>
        <v>215</v>
      </c>
      <c r="I8" s="59">
        <f t="shared" si="7"/>
        <v>32.25</v>
      </c>
      <c r="J8" s="59">
        <f t="shared" si="7"/>
        <v>0</v>
      </c>
      <c r="K8" s="100"/>
      <c r="L8" s="101"/>
      <c r="M8" s="101"/>
      <c r="N8" s="101"/>
      <c r="O8" s="36"/>
      <c r="P8" s="36"/>
      <c r="Q8" s="36"/>
      <c r="R8" s="36"/>
      <c r="S8" s="36"/>
      <c r="T8" s="36"/>
      <c r="U8" s="37"/>
    </row>
    <row r="9" spans="1:21" x14ac:dyDescent="0.25">
      <c r="A9" s="458" t="s">
        <v>54</v>
      </c>
      <c r="B9" s="20" t="s">
        <v>80</v>
      </c>
      <c r="C9" s="16">
        <v>27</v>
      </c>
      <c r="D9" s="82"/>
      <c r="E9" s="82"/>
      <c r="F9" s="17">
        <f t="shared" si="5"/>
        <v>0</v>
      </c>
      <c r="G9" s="17">
        <f t="shared" si="6"/>
        <v>0</v>
      </c>
      <c r="H9" s="95">
        <f t="shared" si="4"/>
        <v>0</v>
      </c>
      <c r="I9" s="102">
        <f t="shared" si="2"/>
        <v>0</v>
      </c>
      <c r="J9" s="102">
        <f t="shared" si="3"/>
        <v>0</v>
      </c>
      <c r="K9" s="25"/>
    </row>
    <row r="10" spans="1:21" x14ac:dyDescent="0.25">
      <c r="A10" s="459"/>
      <c r="B10" s="19" t="s">
        <v>81</v>
      </c>
      <c r="C10" s="28">
        <v>43</v>
      </c>
      <c r="D10" s="83">
        <v>5</v>
      </c>
      <c r="E10" s="83"/>
      <c r="F10" s="14">
        <f t="shared" si="5"/>
        <v>215</v>
      </c>
      <c r="G10" s="14">
        <f t="shared" si="6"/>
        <v>0</v>
      </c>
      <c r="H10" s="98">
        <f t="shared" si="4"/>
        <v>215</v>
      </c>
      <c r="I10" s="103">
        <f t="shared" si="2"/>
        <v>32.25</v>
      </c>
      <c r="J10" s="103">
        <f t="shared" si="3"/>
        <v>0</v>
      </c>
      <c r="K10" s="25"/>
    </row>
    <row r="11" spans="1:21" ht="15.75" thickBot="1" x14ac:dyDescent="0.3">
      <c r="A11" s="460"/>
      <c r="B11" s="23" t="s">
        <v>82</v>
      </c>
      <c r="C11" s="35">
        <v>75</v>
      </c>
      <c r="D11" s="84"/>
      <c r="E11" s="84"/>
      <c r="F11" s="24">
        <f t="shared" si="5"/>
        <v>0</v>
      </c>
      <c r="G11" s="24">
        <f t="shared" si="6"/>
        <v>0</v>
      </c>
      <c r="H11" s="99">
        <f t="shared" si="4"/>
        <v>0</v>
      </c>
      <c r="I11" s="104">
        <f t="shared" si="2"/>
        <v>0</v>
      </c>
      <c r="J11" s="104">
        <f t="shared" si="3"/>
        <v>0</v>
      </c>
      <c r="K11" s="25"/>
    </row>
    <row r="12" spans="1:21" s="29" customFormat="1" ht="15.75" thickBot="1" x14ac:dyDescent="0.3">
      <c r="A12" s="52"/>
      <c r="B12" s="56"/>
      <c r="C12" s="57" t="s">
        <v>84</v>
      </c>
      <c r="D12" s="58">
        <f>SUM(D13:D15)</f>
        <v>17</v>
      </c>
      <c r="E12" s="58">
        <f t="shared" ref="E12:J12" si="8">SUM(E13:E15)</f>
        <v>0</v>
      </c>
      <c r="F12" s="59">
        <f t="shared" si="8"/>
        <v>875</v>
      </c>
      <c r="G12" s="60">
        <f t="shared" si="8"/>
        <v>0</v>
      </c>
      <c r="H12" s="61">
        <f t="shared" si="8"/>
        <v>875</v>
      </c>
      <c r="I12" s="59">
        <f t="shared" si="8"/>
        <v>131.25</v>
      </c>
      <c r="J12" s="59">
        <f t="shared" si="8"/>
        <v>0</v>
      </c>
      <c r="K12" s="38"/>
      <c r="L12" s="39"/>
      <c r="M12" s="39"/>
      <c r="N12" s="39"/>
      <c r="O12" s="39"/>
      <c r="P12" s="39"/>
      <c r="Q12" s="39"/>
      <c r="R12" s="39"/>
      <c r="S12" s="39"/>
      <c r="T12" s="39"/>
      <c r="U12" s="40"/>
    </row>
    <row r="13" spans="1:21" x14ac:dyDescent="0.25">
      <c r="A13" s="458" t="s">
        <v>55</v>
      </c>
      <c r="B13" s="20" t="s">
        <v>80</v>
      </c>
      <c r="C13" s="16">
        <v>27</v>
      </c>
      <c r="D13" s="82">
        <v>5</v>
      </c>
      <c r="E13" s="82"/>
      <c r="F13" s="17">
        <f t="shared" si="5"/>
        <v>135</v>
      </c>
      <c r="G13" s="17">
        <f t="shared" si="6"/>
        <v>0</v>
      </c>
      <c r="H13" s="95">
        <f t="shared" si="4"/>
        <v>135</v>
      </c>
      <c r="I13" s="102">
        <f t="shared" si="2"/>
        <v>20.25</v>
      </c>
      <c r="J13" s="102">
        <f t="shared" si="3"/>
        <v>0</v>
      </c>
      <c r="K13" s="25"/>
    </row>
    <row r="14" spans="1:21" x14ac:dyDescent="0.25">
      <c r="A14" s="459"/>
      <c r="B14" s="19" t="s">
        <v>81</v>
      </c>
      <c r="C14" s="28">
        <v>43</v>
      </c>
      <c r="D14" s="83">
        <v>5</v>
      </c>
      <c r="E14" s="83"/>
      <c r="F14" s="14">
        <f t="shared" si="5"/>
        <v>215</v>
      </c>
      <c r="G14" s="14">
        <f t="shared" si="6"/>
        <v>0</v>
      </c>
      <c r="H14" s="98">
        <f t="shared" si="4"/>
        <v>215</v>
      </c>
      <c r="I14" s="103">
        <f t="shared" si="2"/>
        <v>32.25</v>
      </c>
      <c r="J14" s="103">
        <f t="shared" si="3"/>
        <v>0</v>
      </c>
      <c r="K14" s="25"/>
    </row>
    <row r="15" spans="1:21" ht="15.75" thickBot="1" x14ac:dyDescent="0.3">
      <c r="A15" s="460"/>
      <c r="B15" s="23" t="s">
        <v>82</v>
      </c>
      <c r="C15" s="35">
        <v>75</v>
      </c>
      <c r="D15" s="84">
        <v>7</v>
      </c>
      <c r="E15" s="84"/>
      <c r="F15" s="24">
        <f t="shared" si="5"/>
        <v>525</v>
      </c>
      <c r="G15" s="24">
        <f t="shared" si="6"/>
        <v>0</v>
      </c>
      <c r="H15" s="99">
        <f t="shared" si="4"/>
        <v>525</v>
      </c>
      <c r="I15" s="104">
        <f t="shared" si="2"/>
        <v>78.75</v>
      </c>
      <c r="J15" s="104">
        <f t="shared" si="3"/>
        <v>0</v>
      </c>
      <c r="K15" s="25"/>
    </row>
    <row r="16" spans="1:21" s="29" customFormat="1" ht="15.75" thickBot="1" x14ac:dyDescent="0.3">
      <c r="A16" s="52"/>
      <c r="B16" s="62"/>
      <c r="C16" s="59" t="s">
        <v>85</v>
      </c>
      <c r="D16" s="58">
        <f>SUM(D17:D19)</f>
        <v>18</v>
      </c>
      <c r="E16" s="58">
        <f t="shared" ref="E16:J16" si="9">SUM(E17:E19)</f>
        <v>0</v>
      </c>
      <c r="F16" s="59">
        <f t="shared" si="9"/>
        <v>870</v>
      </c>
      <c r="G16" s="59">
        <f t="shared" si="9"/>
        <v>0</v>
      </c>
      <c r="H16" s="59">
        <f t="shared" si="9"/>
        <v>870</v>
      </c>
      <c r="I16" s="59">
        <f t="shared" si="9"/>
        <v>130.5</v>
      </c>
      <c r="J16" s="59">
        <f t="shared" si="9"/>
        <v>0</v>
      </c>
      <c r="K16" s="38"/>
      <c r="L16" s="39"/>
      <c r="M16" s="39"/>
      <c r="N16" s="39"/>
      <c r="O16" s="39"/>
      <c r="P16" s="39"/>
      <c r="Q16" s="39"/>
      <c r="R16" s="39"/>
      <c r="S16" s="39"/>
      <c r="T16" s="39"/>
      <c r="U16" s="40"/>
    </row>
    <row r="17" spans="1:21" x14ac:dyDescent="0.25">
      <c r="A17" s="458" t="s">
        <v>56</v>
      </c>
      <c r="B17" s="20" t="s">
        <v>80</v>
      </c>
      <c r="C17" s="16">
        <v>27</v>
      </c>
      <c r="D17" s="82">
        <v>6</v>
      </c>
      <c r="E17" s="82"/>
      <c r="F17" s="16">
        <f t="shared" si="5"/>
        <v>162</v>
      </c>
      <c r="G17" s="16">
        <f t="shared" si="6"/>
        <v>0</v>
      </c>
      <c r="H17" s="95">
        <f t="shared" si="4"/>
        <v>162</v>
      </c>
      <c r="I17" s="95">
        <f t="shared" si="2"/>
        <v>24.3</v>
      </c>
      <c r="J17" s="95">
        <f t="shared" si="3"/>
        <v>0</v>
      </c>
      <c r="K17" s="25"/>
    </row>
    <row r="18" spans="1:21" x14ac:dyDescent="0.25">
      <c r="A18" s="459"/>
      <c r="B18" s="19" t="s">
        <v>81</v>
      </c>
      <c r="C18" s="28">
        <v>43</v>
      </c>
      <c r="D18" s="83">
        <v>6</v>
      </c>
      <c r="E18" s="83"/>
      <c r="F18" s="28">
        <f t="shared" si="5"/>
        <v>258</v>
      </c>
      <c r="G18" s="28">
        <f t="shared" si="6"/>
        <v>0</v>
      </c>
      <c r="H18" s="98">
        <f t="shared" si="4"/>
        <v>258</v>
      </c>
      <c r="I18" s="98">
        <f t="shared" si="2"/>
        <v>38.699999999999996</v>
      </c>
      <c r="J18" s="98">
        <f t="shared" si="3"/>
        <v>0</v>
      </c>
      <c r="K18" s="25"/>
    </row>
    <row r="19" spans="1:21" ht="15.75" thickBot="1" x14ac:dyDescent="0.3">
      <c r="A19" s="460"/>
      <c r="B19" s="23" t="s">
        <v>82</v>
      </c>
      <c r="C19" s="35">
        <v>75</v>
      </c>
      <c r="D19" s="84">
        <v>6</v>
      </c>
      <c r="E19" s="84"/>
      <c r="F19" s="35">
        <f t="shared" si="5"/>
        <v>450</v>
      </c>
      <c r="G19" s="35">
        <f t="shared" si="6"/>
        <v>0</v>
      </c>
      <c r="H19" s="99">
        <f t="shared" si="4"/>
        <v>450</v>
      </c>
      <c r="I19" s="99">
        <f t="shared" si="2"/>
        <v>67.5</v>
      </c>
      <c r="J19" s="99">
        <f t="shared" si="3"/>
        <v>0</v>
      </c>
      <c r="K19" s="25"/>
    </row>
    <row r="20" spans="1:21" s="29" customFormat="1" ht="15.75" thickBot="1" x14ac:dyDescent="0.3">
      <c r="A20" s="52"/>
      <c r="B20" s="62"/>
      <c r="C20" s="59" t="s">
        <v>86</v>
      </c>
      <c r="D20" s="58">
        <f>SUM(D21:D23)</f>
        <v>0</v>
      </c>
      <c r="E20" s="58">
        <f t="shared" ref="E20:J20" si="10">SUM(E21:E23)</f>
        <v>35</v>
      </c>
      <c r="F20" s="59">
        <f t="shared" si="10"/>
        <v>0</v>
      </c>
      <c r="G20" s="59">
        <f t="shared" si="10"/>
        <v>1489</v>
      </c>
      <c r="H20" s="59">
        <f t="shared" si="10"/>
        <v>1489</v>
      </c>
      <c r="I20" s="59">
        <f t="shared" si="10"/>
        <v>0</v>
      </c>
      <c r="J20" s="59">
        <f t="shared" si="10"/>
        <v>223.35</v>
      </c>
      <c r="K20" s="38"/>
      <c r="L20" s="39"/>
      <c r="M20" s="39"/>
      <c r="N20" s="39"/>
      <c r="O20" s="39"/>
      <c r="P20" s="39"/>
      <c r="Q20" s="39"/>
      <c r="R20" s="39"/>
      <c r="S20" s="39"/>
      <c r="T20" s="39"/>
      <c r="U20" s="40"/>
    </row>
    <row r="21" spans="1:21" x14ac:dyDescent="0.25">
      <c r="A21" s="458" t="s">
        <v>57</v>
      </c>
      <c r="B21" s="20" t="s">
        <v>80</v>
      </c>
      <c r="C21" s="16">
        <v>27</v>
      </c>
      <c r="D21" s="82"/>
      <c r="E21" s="82">
        <v>15</v>
      </c>
      <c r="F21" s="17">
        <f t="shared" si="5"/>
        <v>0</v>
      </c>
      <c r="G21" s="17">
        <f t="shared" si="6"/>
        <v>405</v>
      </c>
      <c r="H21" s="95">
        <f t="shared" si="4"/>
        <v>405</v>
      </c>
      <c r="I21" s="102">
        <f t="shared" si="2"/>
        <v>0</v>
      </c>
      <c r="J21" s="102">
        <f t="shared" si="3"/>
        <v>60.75</v>
      </c>
      <c r="K21" s="25"/>
    </row>
    <row r="22" spans="1:21" x14ac:dyDescent="0.25">
      <c r="A22" s="459"/>
      <c r="B22" s="19" t="s">
        <v>81</v>
      </c>
      <c r="C22" s="28">
        <v>43</v>
      </c>
      <c r="D22" s="83"/>
      <c r="E22" s="83">
        <v>13</v>
      </c>
      <c r="F22" s="14">
        <f t="shared" si="5"/>
        <v>0</v>
      </c>
      <c r="G22" s="14">
        <f t="shared" si="6"/>
        <v>559</v>
      </c>
      <c r="H22" s="98">
        <f t="shared" si="4"/>
        <v>559</v>
      </c>
      <c r="I22" s="103">
        <f t="shared" si="2"/>
        <v>0</v>
      </c>
      <c r="J22" s="103">
        <f t="shared" si="3"/>
        <v>83.85</v>
      </c>
      <c r="K22" s="25"/>
    </row>
    <row r="23" spans="1:21" ht="15.75" thickBot="1" x14ac:dyDescent="0.3">
      <c r="A23" s="460"/>
      <c r="B23" s="23" t="s">
        <v>82</v>
      </c>
      <c r="C23" s="35">
        <v>75</v>
      </c>
      <c r="D23" s="84"/>
      <c r="E23" s="84">
        <v>7</v>
      </c>
      <c r="F23" s="24">
        <f t="shared" si="5"/>
        <v>0</v>
      </c>
      <c r="G23" s="24">
        <f t="shared" si="6"/>
        <v>525</v>
      </c>
      <c r="H23" s="99">
        <f t="shared" si="4"/>
        <v>525</v>
      </c>
      <c r="I23" s="104">
        <f t="shared" si="2"/>
        <v>0</v>
      </c>
      <c r="J23" s="104">
        <f t="shared" si="3"/>
        <v>78.75</v>
      </c>
      <c r="K23" s="25"/>
    </row>
    <row r="24" spans="1:21" s="29" customFormat="1" ht="15.75" thickBot="1" x14ac:dyDescent="0.3">
      <c r="A24" s="52"/>
      <c r="B24" s="62"/>
      <c r="C24" s="59" t="s">
        <v>87</v>
      </c>
      <c r="D24" s="58">
        <f>SUM(D25:D27)</f>
        <v>0</v>
      </c>
      <c r="E24" s="58">
        <f t="shared" ref="E24:J24" si="11">SUM(E25:E27)</f>
        <v>3</v>
      </c>
      <c r="F24" s="59">
        <f t="shared" si="11"/>
        <v>0</v>
      </c>
      <c r="G24" s="59">
        <f t="shared" si="11"/>
        <v>81</v>
      </c>
      <c r="H24" s="59">
        <f t="shared" si="11"/>
        <v>81</v>
      </c>
      <c r="I24" s="59">
        <f t="shared" si="11"/>
        <v>0</v>
      </c>
      <c r="J24" s="59">
        <f t="shared" si="11"/>
        <v>12.15</v>
      </c>
      <c r="K24" s="38"/>
      <c r="L24" s="39"/>
      <c r="M24" s="39"/>
      <c r="N24" s="39"/>
      <c r="O24" s="39"/>
      <c r="P24" s="39"/>
      <c r="Q24" s="39"/>
      <c r="R24" s="39"/>
      <c r="S24" s="39"/>
      <c r="T24" s="39"/>
      <c r="U24" s="40"/>
    </row>
    <row r="25" spans="1:21" x14ac:dyDescent="0.25">
      <c r="A25" s="458" t="s">
        <v>88</v>
      </c>
      <c r="B25" s="20" t="s">
        <v>80</v>
      </c>
      <c r="C25" s="16">
        <v>27</v>
      </c>
      <c r="D25" s="82"/>
      <c r="E25" s="82">
        <v>3</v>
      </c>
      <c r="F25" s="17">
        <f t="shared" si="5"/>
        <v>0</v>
      </c>
      <c r="G25" s="17">
        <f t="shared" si="6"/>
        <v>81</v>
      </c>
      <c r="H25" s="95">
        <f t="shared" si="4"/>
        <v>81</v>
      </c>
      <c r="I25" s="102">
        <f t="shared" si="2"/>
        <v>0</v>
      </c>
      <c r="J25" s="102">
        <f t="shared" si="3"/>
        <v>12.15</v>
      </c>
      <c r="K25" s="25"/>
    </row>
    <row r="26" spans="1:21" x14ac:dyDescent="0.25">
      <c r="A26" s="459"/>
      <c r="B26" s="19" t="s">
        <v>81</v>
      </c>
      <c r="C26" s="28">
        <v>43</v>
      </c>
      <c r="D26" s="83"/>
      <c r="E26" s="83"/>
      <c r="F26" s="14">
        <f t="shared" si="5"/>
        <v>0</v>
      </c>
      <c r="G26" s="14">
        <f t="shared" si="6"/>
        <v>0</v>
      </c>
      <c r="H26" s="98">
        <f t="shared" si="4"/>
        <v>0</v>
      </c>
      <c r="I26" s="103">
        <f t="shared" si="2"/>
        <v>0</v>
      </c>
      <c r="J26" s="103">
        <f t="shared" si="3"/>
        <v>0</v>
      </c>
      <c r="K26" s="25"/>
    </row>
    <row r="27" spans="1:21" ht="15.75" thickBot="1" x14ac:dyDescent="0.3">
      <c r="A27" s="460"/>
      <c r="B27" s="23" t="s">
        <v>82</v>
      </c>
      <c r="C27" s="35">
        <v>75</v>
      </c>
      <c r="D27" s="84"/>
      <c r="E27" s="84"/>
      <c r="F27" s="24">
        <f t="shared" si="5"/>
        <v>0</v>
      </c>
      <c r="G27" s="24">
        <f t="shared" si="6"/>
        <v>0</v>
      </c>
      <c r="H27" s="99">
        <f t="shared" si="4"/>
        <v>0</v>
      </c>
      <c r="I27" s="104">
        <f t="shared" si="2"/>
        <v>0</v>
      </c>
      <c r="J27" s="104">
        <f t="shared" si="3"/>
        <v>0</v>
      </c>
      <c r="K27" s="25"/>
    </row>
    <row r="28" spans="1:21" s="29" customFormat="1" ht="15.75" thickBot="1" x14ac:dyDescent="0.3">
      <c r="A28" s="52"/>
      <c r="B28" s="62"/>
      <c r="C28" s="59" t="s">
        <v>89</v>
      </c>
      <c r="D28" s="58">
        <f>SUM(D29:D31)</f>
        <v>0</v>
      </c>
      <c r="E28" s="58">
        <f t="shared" ref="E28:J28" si="12">SUM(E29:E31)</f>
        <v>0</v>
      </c>
      <c r="F28" s="59">
        <f t="shared" si="12"/>
        <v>0</v>
      </c>
      <c r="G28" s="59">
        <f t="shared" si="12"/>
        <v>0</v>
      </c>
      <c r="H28" s="59">
        <f t="shared" si="12"/>
        <v>0</v>
      </c>
      <c r="I28" s="59">
        <f t="shared" si="12"/>
        <v>0</v>
      </c>
      <c r="J28" s="59">
        <f t="shared" si="12"/>
        <v>0</v>
      </c>
      <c r="K28" s="38"/>
      <c r="L28" s="39"/>
      <c r="M28" s="39"/>
      <c r="N28" s="39"/>
      <c r="O28" s="39"/>
      <c r="P28" s="39"/>
      <c r="Q28" s="39"/>
      <c r="R28" s="39"/>
      <c r="S28" s="39"/>
      <c r="T28" s="39"/>
      <c r="U28" s="40"/>
    </row>
    <row r="29" spans="1:21" x14ac:dyDescent="0.25">
      <c r="A29" s="458" t="s">
        <v>90</v>
      </c>
      <c r="B29" s="20" t="s">
        <v>80</v>
      </c>
      <c r="C29" s="16">
        <v>27</v>
      </c>
      <c r="D29" s="82"/>
      <c r="E29" s="82"/>
      <c r="F29" s="17">
        <f t="shared" si="5"/>
        <v>0</v>
      </c>
      <c r="G29" s="17">
        <f t="shared" si="6"/>
        <v>0</v>
      </c>
      <c r="H29" s="95">
        <f t="shared" si="4"/>
        <v>0</v>
      </c>
      <c r="I29" s="102">
        <f t="shared" si="2"/>
        <v>0</v>
      </c>
      <c r="J29" s="102">
        <f t="shared" si="3"/>
        <v>0</v>
      </c>
      <c r="K29" s="25"/>
    </row>
    <row r="30" spans="1:21" x14ac:dyDescent="0.25">
      <c r="A30" s="459"/>
      <c r="B30" s="19" t="s">
        <v>81</v>
      </c>
      <c r="C30" s="28">
        <v>43</v>
      </c>
      <c r="D30" s="83"/>
      <c r="E30" s="83"/>
      <c r="F30" s="14">
        <f t="shared" si="5"/>
        <v>0</v>
      </c>
      <c r="G30" s="14">
        <f t="shared" si="6"/>
        <v>0</v>
      </c>
      <c r="H30" s="98">
        <f t="shared" si="4"/>
        <v>0</v>
      </c>
      <c r="I30" s="103">
        <f t="shared" si="2"/>
        <v>0</v>
      </c>
      <c r="J30" s="103">
        <f t="shared" si="3"/>
        <v>0</v>
      </c>
      <c r="K30" s="25"/>
    </row>
    <row r="31" spans="1:21" ht="15.75" thickBot="1" x14ac:dyDescent="0.3">
      <c r="A31" s="460"/>
      <c r="B31" s="19" t="s">
        <v>82</v>
      </c>
      <c r="C31" s="28">
        <v>75</v>
      </c>
      <c r="D31" s="83"/>
      <c r="E31" s="83"/>
      <c r="F31" s="14">
        <f t="shared" si="5"/>
        <v>0</v>
      </c>
      <c r="G31" s="14">
        <f t="shared" si="6"/>
        <v>0</v>
      </c>
      <c r="H31" s="98">
        <f t="shared" si="4"/>
        <v>0</v>
      </c>
      <c r="I31" s="103">
        <f t="shared" si="2"/>
        <v>0</v>
      </c>
      <c r="J31" s="103">
        <f t="shared" si="3"/>
        <v>0</v>
      </c>
      <c r="K31" s="25"/>
    </row>
    <row r="32" spans="1:21" ht="15.75" thickBot="1" x14ac:dyDescent="0.3">
      <c r="C32" s="25"/>
      <c r="H32" s="25"/>
      <c r="K32" s="26"/>
    </row>
    <row r="33" spans="2:11" x14ac:dyDescent="0.25">
      <c r="B33" s="455" t="s">
        <v>91</v>
      </c>
      <c r="C33" s="79" t="s">
        <v>80</v>
      </c>
      <c r="D33" s="67">
        <f>D29+D25+D21+D17+D13+D9+D5</f>
        <v>21</v>
      </c>
      <c r="E33" s="68">
        <f>E29+E25+E21+E17+E13+E9+E5</f>
        <v>18</v>
      </c>
      <c r="F33" s="76">
        <f>SUM(D33:E33)</f>
        <v>39</v>
      </c>
      <c r="H33" s="25"/>
      <c r="K33" s="26"/>
    </row>
    <row r="34" spans="2:11" x14ac:dyDescent="0.25">
      <c r="B34" s="456"/>
      <c r="C34" s="80" t="s">
        <v>81</v>
      </c>
      <c r="D34" s="69">
        <f t="shared" ref="D34:E35" si="13">D30+D26+D22+D18+D14+D10+D6</f>
        <v>21</v>
      </c>
      <c r="E34" s="70">
        <f t="shared" si="13"/>
        <v>13</v>
      </c>
      <c r="F34" s="77">
        <f t="shared" ref="F34:F35" si="14">SUM(D34:E34)</f>
        <v>34</v>
      </c>
      <c r="H34" s="25"/>
      <c r="K34" s="26"/>
    </row>
    <row r="35" spans="2:11" ht="15.75" thickBot="1" x14ac:dyDescent="0.3">
      <c r="B35" s="457"/>
      <c r="C35" s="81" t="s">
        <v>82</v>
      </c>
      <c r="D35" s="71">
        <f t="shared" si="13"/>
        <v>13</v>
      </c>
      <c r="E35" s="72">
        <f>E31+E27+E23+E19+E15+E11+E7</f>
        <v>7</v>
      </c>
      <c r="F35" s="77">
        <f t="shared" si="14"/>
        <v>20</v>
      </c>
      <c r="H35" s="25"/>
      <c r="K35" s="26"/>
    </row>
    <row r="36" spans="2:11" ht="15.75" thickBot="1" x14ac:dyDescent="0.3">
      <c r="B36" s="73"/>
      <c r="C36" s="30" t="s">
        <v>58</v>
      </c>
      <c r="D36" s="74">
        <f>SUM(D33:D35)</f>
        <v>55</v>
      </c>
      <c r="E36" s="75">
        <f>SUM(E33:E35)</f>
        <v>38</v>
      </c>
      <c r="F36" s="78">
        <f>SUM(F33:F35)</f>
        <v>93</v>
      </c>
      <c r="H36" s="25"/>
      <c r="K36" s="26"/>
    </row>
    <row r="37" spans="2:11" x14ac:dyDescent="0.25">
      <c r="C37" s="25"/>
      <c r="H37" s="25"/>
      <c r="K37" s="26"/>
    </row>
    <row r="38" spans="2:11" x14ac:dyDescent="0.25">
      <c r="C38" s="25"/>
      <c r="H38" s="25"/>
      <c r="K38" s="26"/>
    </row>
    <row r="39" spans="2:11" x14ac:dyDescent="0.25">
      <c r="C39" s="25"/>
      <c r="H39" s="25"/>
      <c r="K39" s="26"/>
    </row>
    <row r="40" spans="2:11" x14ac:dyDescent="0.25">
      <c r="C40" s="25"/>
      <c r="H40" s="25"/>
      <c r="K40" s="26"/>
    </row>
    <row r="41" spans="2:11" x14ac:dyDescent="0.25">
      <c r="C41" s="25"/>
      <c r="H41" s="25"/>
      <c r="K41" s="26"/>
    </row>
    <row r="42" spans="2:11" x14ac:dyDescent="0.25">
      <c r="C42" s="25"/>
      <c r="H42" s="25"/>
      <c r="K42" s="26"/>
    </row>
    <row r="43" spans="2:11" x14ac:dyDescent="0.25">
      <c r="C43" s="25"/>
      <c r="H43" s="25"/>
      <c r="K43" s="26"/>
    </row>
    <row r="44" spans="2:11" x14ac:dyDescent="0.25">
      <c r="C44" s="25"/>
      <c r="H44" s="25"/>
      <c r="K44" s="26"/>
    </row>
    <row r="45" spans="2:11" x14ac:dyDescent="0.25">
      <c r="C45" s="25"/>
      <c r="H45" s="25"/>
      <c r="K45" s="26"/>
    </row>
    <row r="46" spans="2:11" x14ac:dyDescent="0.25">
      <c r="C46" s="25"/>
      <c r="H46" s="25"/>
      <c r="K46" s="26"/>
    </row>
    <row r="47" spans="2:11" x14ac:dyDescent="0.25">
      <c r="C47" s="25"/>
      <c r="H47" s="25"/>
      <c r="K47" s="26"/>
    </row>
    <row r="48" spans="2:11" x14ac:dyDescent="0.25">
      <c r="C48" s="25"/>
      <c r="H48" s="25"/>
      <c r="K48" s="26"/>
    </row>
    <row r="49" spans="3:11" x14ac:dyDescent="0.25">
      <c r="C49" s="25"/>
      <c r="H49" s="25"/>
      <c r="K49" s="26"/>
    </row>
    <row r="50" spans="3:11" x14ac:dyDescent="0.25">
      <c r="C50" s="25"/>
      <c r="H50" s="25"/>
      <c r="K50" s="26"/>
    </row>
    <row r="51" spans="3:11" x14ac:dyDescent="0.25">
      <c r="C51" s="25"/>
      <c r="H51" s="25"/>
      <c r="K51" s="26"/>
    </row>
    <row r="52" spans="3:11" x14ac:dyDescent="0.25">
      <c r="C52" s="25"/>
      <c r="H52" s="25"/>
      <c r="K52" s="26"/>
    </row>
    <row r="53" spans="3:11" x14ac:dyDescent="0.25">
      <c r="C53" s="25"/>
      <c r="H53" s="25"/>
      <c r="K53" s="26"/>
    </row>
    <row r="54" spans="3:11" ht="15.75" thickBot="1" x14ac:dyDescent="0.3">
      <c r="C54" s="25"/>
      <c r="H54" s="25"/>
      <c r="K54" s="27"/>
    </row>
    <row r="55" spans="3:11" ht="15.75" thickTop="1" x14ac:dyDescent="0.25">
      <c r="C55" s="25"/>
      <c r="H55" s="25"/>
    </row>
    <row r="56" spans="3:11" x14ac:dyDescent="0.25">
      <c r="C56" s="25"/>
      <c r="H56" s="25"/>
    </row>
    <row r="57" spans="3:11" x14ac:dyDescent="0.25">
      <c r="C57" s="25"/>
      <c r="H57" s="25"/>
    </row>
    <row r="58" spans="3:11" x14ac:dyDescent="0.25">
      <c r="H58" s="25"/>
    </row>
    <row r="59" spans="3:11" x14ac:dyDescent="0.25">
      <c r="H59" s="25"/>
    </row>
    <row r="60" spans="3:11" x14ac:dyDescent="0.25">
      <c r="H60" s="25"/>
    </row>
    <row r="61" spans="3:11" x14ac:dyDescent="0.25">
      <c r="H61" s="25"/>
    </row>
  </sheetData>
  <mergeCells count="18">
    <mergeCell ref="A9:A11"/>
    <mergeCell ref="F1:H1"/>
    <mergeCell ref="I1:J1"/>
    <mergeCell ref="K1:L1"/>
    <mergeCell ref="M1:N1"/>
    <mergeCell ref="B3:C3"/>
    <mergeCell ref="Q1:S1"/>
    <mergeCell ref="T1:T2"/>
    <mergeCell ref="U1:U2"/>
    <mergeCell ref="A5:A7"/>
    <mergeCell ref="A1:E1"/>
    <mergeCell ref="O1:P1"/>
    <mergeCell ref="B33:B35"/>
    <mergeCell ref="A13:A15"/>
    <mergeCell ref="A17:A19"/>
    <mergeCell ref="A21:A23"/>
    <mergeCell ref="A25:A27"/>
    <mergeCell ref="A29:A31"/>
  </mergeCells>
  <pageMargins left="0.7" right="0.7" top="0.75" bottom="0.75" header="0.3" footer="0.3"/>
  <ignoredErrors>
    <ignoredError sqref="J8 F8:I8 F12 G12:J12 F16:J16 F20:J20 F24:J24 F28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5"/>
  <dimension ref="A5:S53"/>
  <sheetViews>
    <sheetView tabSelected="1" zoomScaleNormal="100" workbookViewId="0">
      <pane xSplit="1" ySplit="7" topLeftCell="B20" activePane="bottomRight" state="frozen"/>
      <selection pane="topRight" activeCell="B1" sqref="B1"/>
      <selection pane="bottomLeft" activeCell="A3" sqref="A3"/>
      <selection pane="bottomRight" activeCell="L8" sqref="L8:L27"/>
    </sheetView>
  </sheetViews>
  <sheetFormatPr defaultColWidth="14.140625" defaultRowHeight="15" x14ac:dyDescent="0.25"/>
  <cols>
    <col min="1" max="1" width="17" style="10" customWidth="1"/>
    <col min="2" max="3" width="14.140625" style="10"/>
    <col min="4" max="4" width="10.85546875" style="10" customWidth="1"/>
    <col min="5" max="5" width="12.42578125" style="10" customWidth="1"/>
    <col min="6" max="9" width="14.140625" style="10"/>
    <col min="10" max="10" width="14.140625" style="10" customWidth="1"/>
    <col min="11" max="11" width="20.42578125" style="10" bestFit="1" customWidth="1"/>
    <col min="12" max="12" width="20.42578125" style="10" customWidth="1"/>
    <col min="13" max="19" width="14.140625" style="10"/>
    <col min="20" max="20" width="21.42578125" style="10" customWidth="1"/>
    <col min="21" max="16384" width="14.140625" style="10"/>
  </cols>
  <sheetData>
    <row r="5" spans="1:19" ht="15.75" thickBot="1" x14ac:dyDescent="0.3"/>
    <row r="6" spans="1:19" s="159" customFormat="1" ht="41.45" customHeight="1" thickTop="1" thickBot="1" x14ac:dyDescent="0.3">
      <c r="A6" s="476" t="s">
        <v>92</v>
      </c>
      <c r="B6" s="476"/>
      <c r="C6" s="476"/>
      <c r="D6" s="476"/>
      <c r="E6" s="477"/>
      <c r="F6" s="472" t="s">
        <v>93</v>
      </c>
      <c r="G6" s="472"/>
      <c r="H6" s="472"/>
      <c r="I6" s="472" t="s">
        <v>94</v>
      </c>
      <c r="J6" s="472"/>
      <c r="K6" s="478" t="s">
        <v>65</v>
      </c>
      <c r="L6" s="478"/>
      <c r="M6" s="478" t="s">
        <v>66</v>
      </c>
      <c r="N6" s="478"/>
      <c r="O6" s="478" t="s">
        <v>67</v>
      </c>
      <c r="P6" s="478"/>
      <c r="Q6" s="472" t="s">
        <v>95</v>
      </c>
      <c r="R6" s="472"/>
      <c r="S6" s="472"/>
    </row>
    <row r="7" spans="1:19" s="171" customFormat="1" ht="61.5" thickTop="1" thickBot="1" x14ac:dyDescent="0.3">
      <c r="A7" s="160" t="s">
        <v>96</v>
      </c>
      <c r="B7" s="479" t="s">
        <v>97</v>
      </c>
      <c r="C7" s="479"/>
      <c r="D7" s="161" t="s">
        <v>71</v>
      </c>
      <c r="E7" s="162" t="s">
        <v>72</v>
      </c>
      <c r="F7" s="163" t="s">
        <v>73</v>
      </c>
      <c r="G7" s="164" t="s">
        <v>74</v>
      </c>
      <c r="H7" s="165" t="s">
        <v>75</v>
      </c>
      <c r="I7" s="163" t="s">
        <v>73</v>
      </c>
      <c r="J7" s="166" t="s">
        <v>74</v>
      </c>
      <c r="K7" s="386" t="s">
        <v>76</v>
      </c>
      <c r="L7" s="168" t="s">
        <v>77</v>
      </c>
      <c r="M7" s="167" t="s">
        <v>76</v>
      </c>
      <c r="N7" s="169" t="s">
        <v>77</v>
      </c>
      <c r="O7" s="163" t="s">
        <v>76</v>
      </c>
      <c r="P7" s="169" t="s">
        <v>77</v>
      </c>
      <c r="Q7" s="163" t="s">
        <v>76</v>
      </c>
      <c r="R7" s="170" t="s">
        <v>77</v>
      </c>
      <c r="S7" s="166" t="s">
        <v>75</v>
      </c>
    </row>
    <row r="8" spans="1:19" s="182" customFormat="1" ht="15.75" thickTop="1" x14ac:dyDescent="0.25">
      <c r="A8" s="473" t="s">
        <v>53</v>
      </c>
      <c r="B8" s="172" t="s">
        <v>80</v>
      </c>
      <c r="C8" s="173">
        <v>27</v>
      </c>
      <c r="D8" s="174"/>
      <c r="E8" s="175"/>
      <c r="F8" s="176">
        <f>D8*C8*1720/12</f>
        <v>0</v>
      </c>
      <c r="G8" s="177">
        <f>E8*C8*1720/12</f>
        <v>0</v>
      </c>
      <c r="H8" s="178">
        <f>F8+G8</f>
        <v>0</v>
      </c>
      <c r="I8" s="176">
        <f>15%*F8</f>
        <v>0</v>
      </c>
      <c r="J8" s="179">
        <f>15%*G8</f>
        <v>0</v>
      </c>
      <c r="K8" s="480"/>
      <c r="L8" s="480"/>
      <c r="M8" s="180"/>
      <c r="N8" s="181"/>
      <c r="P8" s="183"/>
      <c r="S8" s="183"/>
    </row>
    <row r="9" spans="1:19" s="182" customFormat="1" x14ac:dyDescent="0.25">
      <c r="A9" s="474"/>
      <c r="B9" s="184" t="s">
        <v>81</v>
      </c>
      <c r="C9" s="185">
        <v>43</v>
      </c>
      <c r="D9" s="186"/>
      <c r="E9" s="187"/>
      <c r="F9" s="188">
        <f t="shared" ref="F9:F10" si="0">D9*C9*1720/12</f>
        <v>0</v>
      </c>
      <c r="G9" s="189">
        <f t="shared" ref="G9:G10" si="1">E9*C9*1720/12</f>
        <v>0</v>
      </c>
      <c r="H9" s="178">
        <f t="shared" ref="H9:H10" si="2">F9+G9</f>
        <v>0</v>
      </c>
      <c r="I9" s="176">
        <f>15%*F9</f>
        <v>0</v>
      </c>
      <c r="J9" s="179">
        <f t="shared" ref="J9" si="3">15%*G9</f>
        <v>0</v>
      </c>
      <c r="K9" s="481"/>
      <c r="L9" s="481"/>
      <c r="M9" s="180"/>
      <c r="N9" s="181"/>
      <c r="P9" s="183"/>
      <c r="Q9" s="190"/>
      <c r="S9" s="183"/>
    </row>
    <row r="10" spans="1:19" s="182" customFormat="1" ht="15.75" thickBot="1" x14ac:dyDescent="0.3">
      <c r="A10" s="475"/>
      <c r="B10" s="191" t="s">
        <v>82</v>
      </c>
      <c r="C10" s="192">
        <v>75</v>
      </c>
      <c r="D10" s="193"/>
      <c r="E10" s="194"/>
      <c r="F10" s="176">
        <f t="shared" si="0"/>
        <v>0</v>
      </c>
      <c r="G10" s="195">
        <f t="shared" si="1"/>
        <v>0</v>
      </c>
      <c r="H10" s="178">
        <f t="shared" si="2"/>
        <v>0</v>
      </c>
      <c r="I10" s="176">
        <f t="shared" ref="I10" si="4">15%*F10</f>
        <v>0</v>
      </c>
      <c r="J10" s="179">
        <f>15%*G10</f>
        <v>0</v>
      </c>
      <c r="K10" s="481"/>
      <c r="L10" s="481"/>
      <c r="M10" s="180"/>
      <c r="N10" s="181"/>
      <c r="P10" s="183"/>
      <c r="Q10" s="196"/>
      <c r="R10" s="197"/>
      <c r="S10" s="183"/>
    </row>
    <row r="11" spans="1:19" s="182" customFormat="1" ht="15.75" thickBot="1" x14ac:dyDescent="0.3">
      <c r="A11" s="198"/>
      <c r="B11" s="199"/>
      <c r="C11" s="200" t="s">
        <v>79</v>
      </c>
      <c r="D11" s="201">
        <f>SUM(D8:D10)</f>
        <v>0</v>
      </c>
      <c r="E11" s="202">
        <f t="shared" ref="E11:G11" si="5">SUM(E8:E10)</f>
        <v>0</v>
      </c>
      <c r="F11" s="203">
        <f>SUM(F8:F10)</f>
        <v>0</v>
      </c>
      <c r="G11" s="204">
        <f t="shared" si="5"/>
        <v>0</v>
      </c>
      <c r="H11" s="205">
        <f>SUM(H8:H10)</f>
        <v>0</v>
      </c>
      <c r="I11" s="203">
        <f>SUM(I8:I10)</f>
        <v>0</v>
      </c>
      <c r="J11" s="205">
        <f>SUM(J8:J10)</f>
        <v>0</v>
      </c>
      <c r="K11" s="481"/>
      <c r="L11" s="481"/>
      <c r="M11" s="206"/>
      <c r="N11" s="207"/>
      <c r="O11" s="208"/>
      <c r="P11" s="209"/>
      <c r="Q11" s="210">
        <f>F11+I11+M11+O11</f>
        <v>0</v>
      </c>
      <c r="R11" s="211">
        <f>G11+J11+N11+P11</f>
        <v>0</v>
      </c>
      <c r="S11" s="212">
        <f>SUM(Q11:R11)</f>
        <v>0</v>
      </c>
    </row>
    <row r="12" spans="1:19" s="182" customFormat="1" x14ac:dyDescent="0.25">
      <c r="A12" s="473" t="s">
        <v>54</v>
      </c>
      <c r="B12" s="213" t="s">
        <v>80</v>
      </c>
      <c r="C12" s="214">
        <v>27</v>
      </c>
      <c r="D12" s="174"/>
      <c r="E12" s="215"/>
      <c r="F12" s="216">
        <f>D12*C12*1720/12</f>
        <v>0</v>
      </c>
      <c r="G12" s="217">
        <f>E12*C12*1720/12</f>
        <v>0</v>
      </c>
      <c r="H12" s="218">
        <f>F12+G12</f>
        <v>0</v>
      </c>
      <c r="I12" s="216">
        <f>15%*F12</f>
        <v>0</v>
      </c>
      <c r="J12" s="179">
        <f>15%*G12</f>
        <v>0</v>
      </c>
      <c r="K12" s="481"/>
      <c r="L12" s="481"/>
      <c r="N12" s="183"/>
      <c r="P12" s="183"/>
      <c r="Q12" s="219"/>
      <c r="R12" s="220"/>
      <c r="S12" s="221"/>
    </row>
    <row r="13" spans="1:19" s="182" customFormat="1" x14ac:dyDescent="0.25">
      <c r="A13" s="474"/>
      <c r="B13" s="184" t="s">
        <v>81</v>
      </c>
      <c r="C13" s="185">
        <v>43</v>
      </c>
      <c r="D13" s="186"/>
      <c r="E13" s="187"/>
      <c r="F13" s="216">
        <f>D13*C13*1720/12</f>
        <v>0</v>
      </c>
      <c r="G13" s="217">
        <f t="shared" ref="G13:G14" si="6">E13*C13*1720/12</f>
        <v>0</v>
      </c>
      <c r="H13" s="218">
        <f t="shared" ref="H13:H14" si="7">F13+G13</f>
        <v>0</v>
      </c>
      <c r="I13" s="216">
        <f t="shared" ref="I13:I26" si="8">15%*F13</f>
        <v>0</v>
      </c>
      <c r="J13" s="179">
        <f t="shared" ref="J13:J26" si="9">15%*G13</f>
        <v>0</v>
      </c>
      <c r="K13" s="481"/>
      <c r="L13" s="481"/>
      <c r="N13" s="183"/>
      <c r="P13" s="183"/>
      <c r="Q13" s="220"/>
      <c r="R13" s="220"/>
      <c r="S13" s="221"/>
    </row>
    <row r="14" spans="1:19" s="182" customFormat="1" ht="15.75" thickBot="1" x14ac:dyDescent="0.3">
      <c r="A14" s="475"/>
      <c r="B14" s="191" t="s">
        <v>82</v>
      </c>
      <c r="C14" s="192">
        <v>75</v>
      </c>
      <c r="D14" s="193"/>
      <c r="E14" s="194"/>
      <c r="F14" s="216">
        <f t="shared" ref="F14" si="10">D14*C14*1720/12</f>
        <v>0</v>
      </c>
      <c r="G14" s="217">
        <f t="shared" si="6"/>
        <v>0</v>
      </c>
      <c r="H14" s="218">
        <f t="shared" si="7"/>
        <v>0</v>
      </c>
      <c r="I14" s="216">
        <f t="shared" si="8"/>
        <v>0</v>
      </c>
      <c r="J14" s="179">
        <f t="shared" si="9"/>
        <v>0</v>
      </c>
      <c r="K14" s="481"/>
      <c r="L14" s="481"/>
      <c r="N14" s="183"/>
      <c r="P14" s="183"/>
      <c r="Q14" s="220"/>
      <c r="R14" s="220"/>
      <c r="S14" s="221"/>
    </row>
    <row r="15" spans="1:19" s="222" customFormat="1" ht="15.75" thickBot="1" x14ac:dyDescent="0.3">
      <c r="A15" s="198"/>
      <c r="B15" s="199"/>
      <c r="C15" s="200" t="s">
        <v>83</v>
      </c>
      <c r="D15" s="201">
        <f>SUM(D12:D14)</f>
        <v>0</v>
      </c>
      <c r="E15" s="202">
        <f t="shared" ref="E15" si="11">SUM(E12:E14)</f>
        <v>0</v>
      </c>
      <c r="F15" s="203">
        <f>SUM(F12:F14)</f>
        <v>0</v>
      </c>
      <c r="G15" s="204">
        <f>SUM(G12:G14)</f>
        <v>0</v>
      </c>
      <c r="H15" s="205">
        <f>SUM(H12:H14)</f>
        <v>0</v>
      </c>
      <c r="I15" s="203">
        <f t="shared" ref="I15:J15" si="12">SUM(I12:I14)</f>
        <v>0</v>
      </c>
      <c r="J15" s="205">
        <f t="shared" si="12"/>
        <v>0</v>
      </c>
      <c r="K15" s="481"/>
      <c r="L15" s="481"/>
      <c r="M15" s="223"/>
      <c r="N15" s="224"/>
      <c r="O15" s="223"/>
      <c r="P15" s="225"/>
      <c r="Q15" s="226">
        <f>F15+I15+M15+O15</f>
        <v>0</v>
      </c>
      <c r="R15" s="227">
        <f>G15+J15+N15+P15</f>
        <v>0</v>
      </c>
      <c r="S15" s="212">
        <f>SUM(Q15:R15)</f>
        <v>0</v>
      </c>
    </row>
    <row r="16" spans="1:19" s="182" customFormat="1" x14ac:dyDescent="0.25">
      <c r="A16" s="473" t="s">
        <v>55</v>
      </c>
      <c r="B16" s="213" t="s">
        <v>80</v>
      </c>
      <c r="C16" s="214">
        <v>27</v>
      </c>
      <c r="D16" s="174"/>
      <c r="E16" s="215"/>
      <c r="F16" s="216">
        <f>D16*C16*1720/12</f>
        <v>0</v>
      </c>
      <c r="G16" s="217">
        <f>E16*C16*1720/12</f>
        <v>0</v>
      </c>
      <c r="H16" s="218">
        <f>F16+G16</f>
        <v>0</v>
      </c>
      <c r="I16" s="216">
        <f t="shared" si="8"/>
        <v>0</v>
      </c>
      <c r="J16" s="179">
        <f t="shared" si="9"/>
        <v>0</v>
      </c>
      <c r="K16" s="481"/>
      <c r="L16" s="481"/>
      <c r="N16" s="183"/>
      <c r="P16" s="183"/>
      <c r="Q16" s="220"/>
      <c r="R16" s="220"/>
      <c r="S16" s="221"/>
    </row>
    <row r="17" spans="1:19" s="182" customFormat="1" x14ac:dyDescent="0.25">
      <c r="A17" s="474"/>
      <c r="B17" s="184" t="s">
        <v>81</v>
      </c>
      <c r="C17" s="185">
        <v>43</v>
      </c>
      <c r="D17" s="186"/>
      <c r="E17" s="187"/>
      <c r="F17" s="216">
        <f>D17*C17*1720/12</f>
        <v>0</v>
      </c>
      <c r="G17" s="217">
        <f t="shared" ref="G17:G18" si="13">E17*C17*1720/12</f>
        <v>0</v>
      </c>
      <c r="H17" s="218">
        <f t="shared" ref="H17:H18" si="14">F17+G17</f>
        <v>0</v>
      </c>
      <c r="I17" s="216">
        <f t="shared" si="8"/>
        <v>0</v>
      </c>
      <c r="J17" s="179">
        <f t="shared" si="9"/>
        <v>0</v>
      </c>
      <c r="K17" s="481"/>
      <c r="L17" s="481"/>
      <c r="N17" s="183"/>
      <c r="P17" s="183"/>
      <c r="Q17" s="220"/>
      <c r="R17" s="220"/>
      <c r="S17" s="221"/>
    </row>
    <row r="18" spans="1:19" s="182" customFormat="1" ht="15.75" thickBot="1" x14ac:dyDescent="0.3">
      <c r="A18" s="475"/>
      <c r="B18" s="191" t="s">
        <v>82</v>
      </c>
      <c r="C18" s="192">
        <v>75</v>
      </c>
      <c r="D18" s="193"/>
      <c r="E18" s="194"/>
      <c r="F18" s="216">
        <f t="shared" ref="F18" si="15">D18*C18*1720/12</f>
        <v>0</v>
      </c>
      <c r="G18" s="217">
        <f t="shared" si="13"/>
        <v>0</v>
      </c>
      <c r="H18" s="218">
        <f t="shared" si="14"/>
        <v>0</v>
      </c>
      <c r="I18" s="216">
        <f t="shared" si="8"/>
        <v>0</v>
      </c>
      <c r="J18" s="179">
        <f t="shared" si="9"/>
        <v>0</v>
      </c>
      <c r="K18" s="481"/>
      <c r="L18" s="481"/>
      <c r="N18" s="183"/>
      <c r="P18" s="183"/>
      <c r="Q18" s="220"/>
      <c r="R18" s="220"/>
      <c r="S18" s="221"/>
    </row>
    <row r="19" spans="1:19" s="222" customFormat="1" ht="15.75" thickBot="1" x14ac:dyDescent="0.3">
      <c r="A19" s="198"/>
      <c r="B19" s="228"/>
      <c r="C19" s="205" t="s">
        <v>84</v>
      </c>
      <c r="D19" s="201">
        <f>SUM(D16:D18)</f>
        <v>0</v>
      </c>
      <c r="E19" s="202">
        <f t="shared" ref="E19:F19" si="16">SUM(E16:E18)</f>
        <v>0</v>
      </c>
      <c r="F19" s="203">
        <f t="shared" si="16"/>
        <v>0</v>
      </c>
      <c r="G19" s="204">
        <f>SUM(G16:G18)</f>
        <v>0</v>
      </c>
      <c r="H19" s="205">
        <f>SUM(H16:H18)</f>
        <v>0</v>
      </c>
      <c r="I19" s="203">
        <f t="shared" ref="I19" si="17">SUM(I16:I18)</f>
        <v>0</v>
      </c>
      <c r="J19" s="205">
        <f t="shared" ref="J19" si="18">SUM(J16:J18)</f>
        <v>0</v>
      </c>
      <c r="K19" s="481"/>
      <c r="L19" s="481"/>
      <c r="M19" s="223"/>
      <c r="N19" s="224"/>
      <c r="O19" s="223"/>
      <c r="P19" s="224"/>
      <c r="Q19" s="229">
        <f>F19+I19+M19+O19</f>
        <v>0</v>
      </c>
      <c r="R19" s="229">
        <f>G19+J19+N19+P19</f>
        <v>0</v>
      </c>
      <c r="S19" s="230">
        <f>SUM(Q19:R19)</f>
        <v>0</v>
      </c>
    </row>
    <row r="20" spans="1:19" s="182" customFormat="1" x14ac:dyDescent="0.25">
      <c r="A20" s="473" t="s">
        <v>56</v>
      </c>
      <c r="B20" s="213" t="s">
        <v>80</v>
      </c>
      <c r="C20" s="214">
        <v>27</v>
      </c>
      <c r="D20" s="174"/>
      <c r="E20" s="215"/>
      <c r="F20" s="176">
        <f>D20*C20*1720/12</f>
        <v>0</v>
      </c>
      <c r="G20" s="217">
        <f>E20*C20*1720/12</f>
        <v>0</v>
      </c>
      <c r="H20" s="179">
        <f>F20+G20</f>
        <v>0</v>
      </c>
      <c r="I20" s="216">
        <f t="shared" si="8"/>
        <v>0</v>
      </c>
      <c r="J20" s="231">
        <f t="shared" si="9"/>
        <v>0</v>
      </c>
      <c r="K20" s="481"/>
      <c r="L20" s="481"/>
      <c r="N20" s="183"/>
      <c r="P20" s="183"/>
      <c r="Q20" s="220"/>
      <c r="R20" s="220"/>
      <c r="S20" s="221"/>
    </row>
    <row r="21" spans="1:19" s="182" customFormat="1" x14ac:dyDescent="0.25">
      <c r="A21" s="474"/>
      <c r="B21" s="184" t="s">
        <v>81</v>
      </c>
      <c r="C21" s="185">
        <v>43</v>
      </c>
      <c r="D21" s="186"/>
      <c r="E21" s="187"/>
      <c r="F21" s="176">
        <f t="shared" ref="F21:F26" si="19">D21*C21*1720/12</f>
        <v>0</v>
      </c>
      <c r="G21" s="217">
        <f t="shared" ref="G21:G22" si="20">E21*C21*1720/12</f>
        <v>0</v>
      </c>
      <c r="H21" s="179">
        <f t="shared" ref="H21:H22" si="21">F21+G21</f>
        <v>0</v>
      </c>
      <c r="I21" s="216">
        <f t="shared" si="8"/>
        <v>0</v>
      </c>
      <c r="J21" s="179">
        <f t="shared" si="9"/>
        <v>0</v>
      </c>
      <c r="K21" s="481"/>
      <c r="L21" s="481"/>
      <c r="N21" s="183"/>
      <c r="P21" s="183"/>
      <c r="Q21" s="220"/>
      <c r="R21" s="220"/>
      <c r="S21" s="221"/>
    </row>
    <row r="22" spans="1:19" s="182" customFormat="1" ht="15.75" thickBot="1" x14ac:dyDescent="0.3">
      <c r="A22" s="475"/>
      <c r="B22" s="191" t="s">
        <v>82</v>
      </c>
      <c r="C22" s="192">
        <v>75</v>
      </c>
      <c r="D22" s="193"/>
      <c r="E22" s="194"/>
      <c r="F22" s="176">
        <f t="shared" si="19"/>
        <v>0</v>
      </c>
      <c r="G22" s="217">
        <f t="shared" si="20"/>
        <v>0</v>
      </c>
      <c r="H22" s="179">
        <f t="shared" si="21"/>
        <v>0</v>
      </c>
      <c r="I22" s="216">
        <f t="shared" si="8"/>
        <v>0</v>
      </c>
      <c r="J22" s="179">
        <f t="shared" si="9"/>
        <v>0</v>
      </c>
      <c r="K22" s="481"/>
      <c r="L22" s="481"/>
      <c r="N22" s="183"/>
      <c r="P22" s="183"/>
      <c r="Q22" s="220"/>
      <c r="R22" s="220"/>
      <c r="S22" s="221"/>
    </row>
    <row r="23" spans="1:19" s="222" customFormat="1" ht="15.75" thickBot="1" x14ac:dyDescent="0.3">
      <c r="A23" s="198"/>
      <c r="B23" s="228"/>
      <c r="C23" s="205" t="s">
        <v>85</v>
      </c>
      <c r="D23" s="201">
        <f>SUM(D20:D22)</f>
        <v>0</v>
      </c>
      <c r="E23" s="202">
        <f t="shared" ref="E23:G23" si="22">SUM(E20:E22)</f>
        <v>0</v>
      </c>
      <c r="F23" s="203">
        <f t="shared" si="22"/>
        <v>0</v>
      </c>
      <c r="G23" s="204">
        <f t="shared" si="22"/>
        <v>0</v>
      </c>
      <c r="H23" s="205">
        <f>SUM(H20:H22)</f>
        <v>0</v>
      </c>
      <c r="I23" s="203">
        <f>SUM(I20:I22)</f>
        <v>0</v>
      </c>
      <c r="J23" s="205">
        <f>SUM(J20:J22)</f>
        <v>0</v>
      </c>
      <c r="K23" s="481"/>
      <c r="L23" s="481"/>
      <c r="M23" s="223">
        <f>M20+M21+M22</f>
        <v>0</v>
      </c>
      <c r="N23" s="223">
        <f>N20+N21+N22</f>
        <v>0</v>
      </c>
      <c r="O23" s="223"/>
      <c r="P23" s="225"/>
      <c r="Q23" s="226">
        <f>F23+I23+M23+O23</f>
        <v>0</v>
      </c>
      <c r="R23" s="227">
        <f>G23+J23+N23+P23</f>
        <v>0</v>
      </c>
      <c r="S23" s="212">
        <f>SUM(Q23:R23)</f>
        <v>0</v>
      </c>
    </row>
    <row r="24" spans="1:19" s="182" customFormat="1" x14ac:dyDescent="0.25">
      <c r="A24" s="473" t="s">
        <v>57</v>
      </c>
      <c r="B24" s="213" t="s">
        <v>80</v>
      </c>
      <c r="C24" s="214">
        <v>27</v>
      </c>
      <c r="D24" s="174"/>
      <c r="E24" s="215"/>
      <c r="F24" s="176">
        <f t="shared" si="19"/>
        <v>0</v>
      </c>
      <c r="G24" s="217">
        <f>E24*C24*1720/12</f>
        <v>0</v>
      </c>
      <c r="H24" s="179">
        <f>(F24+G24)</f>
        <v>0</v>
      </c>
      <c r="I24" s="216">
        <f t="shared" si="8"/>
        <v>0</v>
      </c>
      <c r="J24" s="179">
        <f t="shared" si="9"/>
        <v>0</v>
      </c>
      <c r="K24" s="481"/>
      <c r="L24" s="481"/>
      <c r="N24" s="183"/>
      <c r="P24" s="183"/>
      <c r="Q24" s="220"/>
      <c r="R24" s="220"/>
      <c r="S24" s="221"/>
    </row>
    <row r="25" spans="1:19" s="182" customFormat="1" x14ac:dyDescent="0.25">
      <c r="A25" s="474"/>
      <c r="B25" s="184" t="s">
        <v>81</v>
      </c>
      <c r="C25" s="185">
        <v>43</v>
      </c>
      <c r="D25" s="186"/>
      <c r="E25" s="187"/>
      <c r="F25" s="176">
        <f t="shared" si="19"/>
        <v>0</v>
      </c>
      <c r="G25" s="217">
        <f t="shared" ref="G25:G26" si="23">E25*C25*1720/12</f>
        <v>0</v>
      </c>
      <c r="H25" s="232">
        <f t="shared" ref="H25:H26" si="24">(F25+G25)</f>
        <v>0</v>
      </c>
      <c r="I25" s="216">
        <f t="shared" si="8"/>
        <v>0</v>
      </c>
      <c r="J25" s="179">
        <f t="shared" si="9"/>
        <v>0</v>
      </c>
      <c r="K25" s="481"/>
      <c r="L25" s="481"/>
      <c r="N25" s="183"/>
      <c r="P25" s="183"/>
      <c r="Q25" s="220"/>
      <c r="R25" s="220"/>
      <c r="S25" s="221"/>
    </row>
    <row r="26" spans="1:19" s="182" customFormat="1" ht="15.75" thickBot="1" x14ac:dyDescent="0.3">
      <c r="A26" s="475"/>
      <c r="B26" s="191" t="s">
        <v>82</v>
      </c>
      <c r="C26" s="192">
        <v>75</v>
      </c>
      <c r="D26" s="193"/>
      <c r="E26" s="194"/>
      <c r="F26" s="176">
        <f t="shared" si="19"/>
        <v>0</v>
      </c>
      <c r="G26" s="217">
        <f t="shared" si="23"/>
        <v>0</v>
      </c>
      <c r="H26" s="233">
        <f t="shared" si="24"/>
        <v>0</v>
      </c>
      <c r="I26" s="216">
        <f t="shared" si="8"/>
        <v>0</v>
      </c>
      <c r="J26" s="179">
        <f t="shared" si="9"/>
        <v>0</v>
      </c>
      <c r="K26" s="481"/>
      <c r="L26" s="481"/>
      <c r="N26" s="183"/>
      <c r="P26" s="183"/>
      <c r="Q26" s="234"/>
      <c r="R26" s="235"/>
      <c r="S26" s="236"/>
    </row>
    <row r="27" spans="1:19" s="222" customFormat="1" ht="15.6" customHeight="1" thickBot="1" x14ac:dyDescent="0.3">
      <c r="A27" s="198"/>
      <c r="B27" s="228"/>
      <c r="C27" s="205" t="s">
        <v>86</v>
      </c>
      <c r="D27" s="201">
        <f>SUM(D24:D26)</f>
        <v>0</v>
      </c>
      <c r="E27" s="237">
        <f t="shared" ref="E27" si="25">SUM(E24:E26)</f>
        <v>0</v>
      </c>
      <c r="F27" s="203">
        <f t="shared" ref="F27" si="26">SUM(F24:F26)</f>
        <v>0</v>
      </c>
      <c r="G27" s="204">
        <f t="shared" ref="G27" si="27">SUM(G24:G26)</f>
        <v>0</v>
      </c>
      <c r="H27" s="238">
        <f>SUM(H24:H26)</f>
        <v>0</v>
      </c>
      <c r="I27" s="203">
        <f>SUM(I24:I26)</f>
        <v>0</v>
      </c>
      <c r="J27" s="205">
        <f>SUM(J24:J26)</f>
        <v>0</v>
      </c>
      <c r="K27" s="482"/>
      <c r="L27" s="482"/>
      <c r="M27" s="239"/>
      <c r="N27" s="240"/>
      <c r="O27" s="223"/>
      <c r="P27" s="225"/>
      <c r="Q27" s="227">
        <f>F27+I27+M27+O27</f>
        <v>0</v>
      </c>
      <c r="R27" s="227">
        <f>G27+J27+N27+P27</f>
        <v>0</v>
      </c>
      <c r="S27" s="242">
        <f>SUM(Q27:R27)</f>
        <v>0</v>
      </c>
    </row>
    <row r="28" spans="1:19" s="182" customFormat="1" ht="12.75" customHeight="1" thickBot="1" x14ac:dyDescent="0.3">
      <c r="A28" s="243"/>
      <c r="B28" s="243"/>
      <c r="C28" s="244"/>
      <c r="E28" s="245"/>
      <c r="F28" s="190"/>
      <c r="G28" s="190"/>
      <c r="H28" s="246"/>
      <c r="J28" s="197"/>
      <c r="M28" s="245"/>
      <c r="N28" s="245"/>
      <c r="P28" s="245"/>
      <c r="S28" s="245"/>
    </row>
    <row r="29" spans="1:19" s="182" customFormat="1" ht="16.5" thickBot="1" x14ac:dyDescent="0.3">
      <c r="A29" s="488" t="s">
        <v>98</v>
      </c>
      <c r="B29" s="489"/>
      <c r="C29" s="490"/>
      <c r="D29" s="247">
        <f>D11+D15+D19+D23+D27</f>
        <v>0</v>
      </c>
      <c r="E29" s="248">
        <f>E11+E15+E19+E23+E27</f>
        <v>0</v>
      </c>
      <c r="F29" s="249">
        <f>F11+F15+F19+F23+F27</f>
        <v>0</v>
      </c>
      <c r="G29" s="249">
        <f t="shared" ref="G29" si="28">G11+G15+G19+G23+G27</f>
        <v>0</v>
      </c>
      <c r="H29" s="250">
        <f>H11+H15+H19+H23+H27</f>
        <v>0</v>
      </c>
      <c r="I29" s="249">
        <f>I11+I15+I19+I23+I27</f>
        <v>0</v>
      </c>
      <c r="J29" s="251">
        <f>J11+J15+J19+J23+J27</f>
        <v>0</v>
      </c>
      <c r="K29" s="252">
        <f>K8</f>
        <v>0</v>
      </c>
      <c r="L29" s="252">
        <f>L8</f>
        <v>0</v>
      </c>
      <c r="M29" s="253">
        <f t="shared" ref="M29:P29" si="29">M11+M15+M19+M23+M27</f>
        <v>0</v>
      </c>
      <c r="N29" s="250">
        <f t="shared" si="29"/>
        <v>0</v>
      </c>
      <c r="O29" s="254">
        <f t="shared" si="29"/>
        <v>0</v>
      </c>
      <c r="P29" s="250">
        <f t="shared" si="29"/>
        <v>0</v>
      </c>
      <c r="Q29" s="265">
        <f>Q11+Q15+Q19+Q23+Q27+K29</f>
        <v>0</v>
      </c>
      <c r="R29" s="265">
        <f>R11+R15+R19+R23+R27+L29</f>
        <v>0</v>
      </c>
      <c r="S29" s="266">
        <f>S11+S15+S19+S23+S27+K29+L29</f>
        <v>0</v>
      </c>
    </row>
    <row r="30" spans="1:19" s="182" customFormat="1" ht="17.25" thickTop="1" thickBot="1" x14ac:dyDescent="0.3">
      <c r="A30" s="483" t="s">
        <v>99</v>
      </c>
      <c r="B30" s="491"/>
      <c r="C30" s="255" t="str">
        <f>IF(Q29&lt;=70%*S29,"OK","VINCOLO NON SODDISFATTO")</f>
        <v>OK</v>
      </c>
      <c r="H30" s="244"/>
      <c r="K30" s="256"/>
      <c r="Q30" s="257"/>
      <c r="R30" s="257"/>
      <c r="S30" s="257"/>
    </row>
    <row r="31" spans="1:19" s="182" customFormat="1" ht="32.1" customHeight="1" x14ac:dyDescent="0.25">
      <c r="A31" s="483" t="s">
        <v>100</v>
      </c>
      <c r="B31" s="491"/>
      <c r="C31" s="255" t="str">
        <f>IF(R29&gt;=30%*S29,"OK","VINCOLO NON SODDISFATTO")</f>
        <v>OK</v>
      </c>
      <c r="K31" s="256"/>
      <c r="S31" s="257"/>
    </row>
    <row r="32" spans="1:19" s="182" customFormat="1" ht="32.1" customHeight="1" thickTop="1" thickBot="1" x14ac:dyDescent="0.3">
      <c r="A32" s="483" t="s">
        <v>101</v>
      </c>
      <c r="B32" s="484"/>
      <c r="C32" s="393">
        <f>50%*Q28+25%*R28</f>
        <v>0</v>
      </c>
      <c r="K32" s="256"/>
      <c r="S32" s="257"/>
    </row>
    <row r="33" spans="1:11" ht="17.25" thickTop="1" thickBot="1" x14ac:dyDescent="0.3">
      <c r="A33" s="483" t="s">
        <v>143</v>
      </c>
      <c r="B33" s="484"/>
      <c r="C33" s="392" t="str">
        <f>IF(SUM(M29:N29)&lt;=35%*S29, "OK", "VINCOLO NON SODDISFATTO")</f>
        <v>OK</v>
      </c>
      <c r="K33" s="26"/>
    </row>
    <row r="34" spans="1:11" s="182" customFormat="1" ht="53.25" customHeight="1" thickTop="1" thickBot="1" x14ac:dyDescent="0.3">
      <c r="A34" s="483" t="s">
        <v>102</v>
      </c>
      <c r="B34" s="484"/>
      <c r="C34" s="393">
        <f>65%*Q29+40%*R29</f>
        <v>0</v>
      </c>
      <c r="K34" s="256"/>
    </row>
    <row r="35" spans="1:11" s="182" customFormat="1" ht="15.75" thickTop="1" x14ac:dyDescent="0.25">
      <c r="H35" s="244"/>
      <c r="K35" s="256"/>
    </row>
    <row r="36" spans="1:11" s="182" customFormat="1" ht="15.75" thickBot="1" x14ac:dyDescent="0.3">
      <c r="H36" s="244"/>
      <c r="K36" s="256"/>
    </row>
    <row r="37" spans="1:11" s="182" customFormat="1" ht="16.5" thickTop="1" thickBot="1" x14ac:dyDescent="0.3">
      <c r="A37" s="485" t="s">
        <v>91</v>
      </c>
      <c r="B37" s="259" t="s">
        <v>80</v>
      </c>
      <c r="C37" s="260">
        <f t="shared" ref="C37:D39" si="30">D24+D20+D16+D12+D8</f>
        <v>0</v>
      </c>
      <c r="D37" s="260">
        <f t="shared" si="30"/>
        <v>0</v>
      </c>
      <c r="E37" s="260">
        <f>SUM(C37:D37)</f>
        <v>0</v>
      </c>
      <c r="H37" s="244"/>
      <c r="K37" s="256"/>
    </row>
    <row r="38" spans="1:11" s="182" customFormat="1" ht="16.5" thickTop="1" thickBot="1" x14ac:dyDescent="0.3">
      <c r="A38" s="486"/>
      <c r="B38" s="261" t="s">
        <v>81</v>
      </c>
      <c r="C38" s="260">
        <f t="shared" si="30"/>
        <v>0</v>
      </c>
      <c r="D38" s="260">
        <f t="shared" si="30"/>
        <v>0</v>
      </c>
      <c r="E38" s="260">
        <f t="shared" ref="E38:E39" si="31">SUM(C38:D38)</f>
        <v>0</v>
      </c>
      <c r="H38" s="244"/>
      <c r="K38" s="256"/>
    </row>
    <row r="39" spans="1:11" s="182" customFormat="1" ht="16.5" thickTop="1" thickBot="1" x14ac:dyDescent="0.3">
      <c r="A39" s="487"/>
      <c r="B39" s="262" t="s">
        <v>82</v>
      </c>
      <c r="C39" s="260">
        <f t="shared" si="30"/>
        <v>0</v>
      </c>
      <c r="D39" s="260">
        <f t="shared" si="30"/>
        <v>0</v>
      </c>
      <c r="E39" s="260">
        <f t="shared" si="31"/>
        <v>0</v>
      </c>
      <c r="H39" s="244"/>
      <c r="K39" s="256"/>
    </row>
    <row r="40" spans="1:11" s="182" customFormat="1" ht="16.5" thickTop="1" thickBot="1" x14ac:dyDescent="0.3">
      <c r="A40" s="267"/>
      <c r="B40" s="264" t="s">
        <v>58</v>
      </c>
      <c r="C40" s="260">
        <f>SUM(C37:C39)</f>
        <v>0</v>
      </c>
      <c r="D40" s="260">
        <f>SUM(D37:D39)</f>
        <v>0</v>
      </c>
      <c r="E40" s="260">
        <f>SUM(E37:E39)</f>
        <v>0</v>
      </c>
      <c r="H40" s="244"/>
      <c r="K40" s="256"/>
    </row>
    <row r="41" spans="1:11" ht="15.75" thickTop="1" x14ac:dyDescent="0.25">
      <c r="C41" s="25"/>
      <c r="H41" s="25"/>
      <c r="K41" s="26"/>
    </row>
    <row r="42" spans="1:11" x14ac:dyDescent="0.25">
      <c r="C42" s="25"/>
      <c r="H42" s="25"/>
      <c r="K42" s="26"/>
    </row>
    <row r="43" spans="1:11" x14ac:dyDescent="0.25">
      <c r="C43" s="25"/>
      <c r="H43" s="25"/>
      <c r="K43" s="26"/>
    </row>
    <row r="44" spans="1:11" x14ac:dyDescent="0.25">
      <c r="C44" s="25"/>
      <c r="H44" s="25"/>
      <c r="K44" s="26"/>
    </row>
    <row r="45" spans="1:11" x14ac:dyDescent="0.25">
      <c r="C45" s="25"/>
      <c r="H45" s="25"/>
      <c r="K45" s="26"/>
    </row>
    <row r="46" spans="1:11" ht="15.75" thickBot="1" x14ac:dyDescent="0.3">
      <c r="C46" s="25"/>
      <c r="H46" s="25"/>
      <c r="K46" s="27"/>
    </row>
    <row r="47" spans="1:11" x14ac:dyDescent="0.25">
      <c r="C47" s="25"/>
      <c r="H47" s="25"/>
    </row>
    <row r="48" spans="1:11" x14ac:dyDescent="0.25">
      <c r="C48" s="25"/>
      <c r="H48" s="25"/>
    </row>
    <row r="49" spans="3:8" x14ac:dyDescent="0.25">
      <c r="C49" s="25"/>
      <c r="H49" s="25"/>
    </row>
    <row r="50" spans="3:8" x14ac:dyDescent="0.25">
      <c r="H50" s="25"/>
    </row>
    <row r="51" spans="3:8" x14ac:dyDescent="0.25">
      <c r="H51" s="25"/>
    </row>
    <row r="52" spans="3:8" x14ac:dyDescent="0.25">
      <c r="H52" s="25"/>
    </row>
    <row r="53" spans="3:8" x14ac:dyDescent="0.25">
      <c r="H53" s="25"/>
    </row>
  </sheetData>
  <mergeCells count="22">
    <mergeCell ref="A32:B32"/>
    <mergeCell ref="A34:B34"/>
    <mergeCell ref="A37:A39"/>
    <mergeCell ref="A16:A18"/>
    <mergeCell ref="A20:A22"/>
    <mergeCell ref="A24:A26"/>
    <mergeCell ref="A29:C29"/>
    <mergeCell ref="A31:B31"/>
    <mergeCell ref="A30:B30"/>
    <mergeCell ref="A33:B33"/>
    <mergeCell ref="Q6:S6"/>
    <mergeCell ref="A8:A10"/>
    <mergeCell ref="A12:A14"/>
    <mergeCell ref="A6:E6"/>
    <mergeCell ref="F6:H6"/>
    <mergeCell ref="I6:J6"/>
    <mergeCell ref="M6:N6"/>
    <mergeCell ref="O6:P6"/>
    <mergeCell ref="B7:C7"/>
    <mergeCell ref="K6:L6"/>
    <mergeCell ref="K8:K27"/>
    <mergeCell ref="L8:L27"/>
  </mergeCells>
  <pageMargins left="0.7" right="0.7" top="0.75" bottom="0.75" header="0.3" footer="0.3"/>
  <pageSetup paperSize="9" orientation="portrait" verticalDpi="0" r:id="rId1"/>
  <ignoredErrors>
    <ignoredError sqref="F11:G11 F19 H11:J11 G19 F15:J15 H19:J19 I23:J23 F23:G23 F27:G27 G21:G22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4:S51"/>
  <sheetViews>
    <sheetView zoomScaleNormal="100" workbookViewId="0">
      <pane xSplit="1" ySplit="6" topLeftCell="B13" activePane="bottomRight" state="frozen"/>
      <selection pane="topRight" activeCell="B1" sqref="B1"/>
      <selection pane="bottomLeft" activeCell="A3" sqref="A3"/>
      <selection pane="bottomRight" activeCell="L2" sqref="L2"/>
    </sheetView>
  </sheetViews>
  <sheetFormatPr defaultColWidth="14.140625" defaultRowHeight="15" x14ac:dyDescent="0.25"/>
  <cols>
    <col min="1" max="1" width="17" style="10" customWidth="1"/>
    <col min="2" max="3" width="14.140625" style="10"/>
    <col min="4" max="4" width="10.85546875" style="10" customWidth="1"/>
    <col min="5" max="5" width="12.42578125" style="10" customWidth="1"/>
    <col min="6" max="9" width="14.140625" style="10"/>
    <col min="10" max="10" width="14.140625" style="10" customWidth="1"/>
    <col min="11" max="11" width="20.42578125" style="10" bestFit="1" customWidth="1"/>
    <col min="12" max="12" width="20.42578125" style="10" customWidth="1"/>
    <col min="13" max="19" width="14.140625" style="10"/>
    <col min="20" max="20" width="21.42578125" style="10" customWidth="1"/>
    <col min="21" max="16384" width="14.140625" style="10"/>
  </cols>
  <sheetData>
    <row r="4" spans="1:19" ht="15.75" thickBot="1" x14ac:dyDescent="0.3"/>
    <row r="5" spans="1:19" s="159" customFormat="1" ht="41.45" customHeight="1" thickTop="1" thickBot="1" x14ac:dyDescent="0.3">
      <c r="A5" s="476" t="s">
        <v>103</v>
      </c>
      <c r="B5" s="476"/>
      <c r="C5" s="476"/>
      <c r="D5" s="476"/>
      <c r="E5" s="477"/>
      <c r="F5" s="472" t="s">
        <v>93</v>
      </c>
      <c r="G5" s="472"/>
      <c r="H5" s="472"/>
      <c r="I5" s="472" t="s">
        <v>94</v>
      </c>
      <c r="J5" s="472"/>
      <c r="K5" s="478" t="s">
        <v>65</v>
      </c>
      <c r="L5" s="478"/>
      <c r="M5" s="478" t="s">
        <v>66</v>
      </c>
      <c r="N5" s="478"/>
      <c r="O5" s="478" t="s">
        <v>67</v>
      </c>
      <c r="P5" s="478"/>
      <c r="Q5" s="472" t="s">
        <v>95</v>
      </c>
      <c r="R5" s="472"/>
      <c r="S5" s="472"/>
    </row>
    <row r="6" spans="1:19" s="171" customFormat="1" ht="61.5" thickTop="1" thickBot="1" x14ac:dyDescent="0.3">
      <c r="A6" s="160" t="s">
        <v>96</v>
      </c>
      <c r="B6" s="479" t="s">
        <v>97</v>
      </c>
      <c r="C6" s="479"/>
      <c r="D6" s="161" t="s">
        <v>71</v>
      </c>
      <c r="E6" s="162" t="s">
        <v>72</v>
      </c>
      <c r="F6" s="163" t="s">
        <v>73</v>
      </c>
      <c r="G6" s="164" t="s">
        <v>74</v>
      </c>
      <c r="H6" s="165" t="s">
        <v>75</v>
      </c>
      <c r="I6" s="163" t="s">
        <v>73</v>
      </c>
      <c r="J6" s="166" t="s">
        <v>74</v>
      </c>
      <c r="K6" s="167" t="s">
        <v>76</v>
      </c>
      <c r="L6" s="168" t="s">
        <v>77</v>
      </c>
      <c r="M6" s="167" t="s">
        <v>76</v>
      </c>
      <c r="N6" s="169" t="s">
        <v>77</v>
      </c>
      <c r="O6" s="163" t="s">
        <v>76</v>
      </c>
      <c r="P6" s="169" t="s">
        <v>77</v>
      </c>
      <c r="Q6" s="163" t="s">
        <v>76</v>
      </c>
      <c r="R6" s="170" t="s">
        <v>77</v>
      </c>
      <c r="S6" s="166" t="s">
        <v>75</v>
      </c>
    </row>
    <row r="7" spans="1:19" s="182" customFormat="1" ht="15.75" thickTop="1" x14ac:dyDescent="0.25">
      <c r="A7" s="473" t="s">
        <v>53</v>
      </c>
      <c r="B7" s="172" t="s">
        <v>80</v>
      </c>
      <c r="C7" s="173">
        <v>27</v>
      </c>
      <c r="D7" s="174"/>
      <c r="E7" s="175"/>
      <c r="F7" s="176">
        <f>D7*C7*1720/12</f>
        <v>0</v>
      </c>
      <c r="G7" s="177">
        <f>E7*C7*1720/12</f>
        <v>0</v>
      </c>
      <c r="H7" s="178">
        <f>F7+G7</f>
        <v>0</v>
      </c>
      <c r="I7" s="176">
        <f>15%*F7</f>
        <v>0</v>
      </c>
      <c r="J7" s="179">
        <f>15%*G7</f>
        <v>0</v>
      </c>
      <c r="K7" s="480"/>
      <c r="L7" s="480"/>
      <c r="M7" s="180"/>
      <c r="N7" s="181"/>
      <c r="P7" s="183"/>
      <c r="S7" s="183"/>
    </row>
    <row r="8" spans="1:19" s="182" customFormat="1" x14ac:dyDescent="0.25">
      <c r="A8" s="474"/>
      <c r="B8" s="184" t="s">
        <v>81</v>
      </c>
      <c r="C8" s="185">
        <v>43</v>
      </c>
      <c r="D8" s="186"/>
      <c r="E8" s="187"/>
      <c r="F8" s="188">
        <f t="shared" ref="F8:F9" si="0">D8*C8*1720/12</f>
        <v>0</v>
      </c>
      <c r="G8" s="189">
        <f t="shared" ref="G8:G9" si="1">E8*C8*1720/12</f>
        <v>0</v>
      </c>
      <c r="H8" s="178">
        <f t="shared" ref="H8:H9" si="2">F8+G8</f>
        <v>0</v>
      </c>
      <c r="I8" s="176">
        <f t="shared" ref="I8:J9" si="3">15%*F8</f>
        <v>0</v>
      </c>
      <c r="J8" s="179">
        <f t="shared" si="3"/>
        <v>0</v>
      </c>
      <c r="K8" s="481"/>
      <c r="L8" s="481"/>
      <c r="M8" s="180"/>
      <c r="N8" s="181"/>
      <c r="P8" s="183"/>
      <c r="Q8" s="190"/>
      <c r="S8" s="183"/>
    </row>
    <row r="9" spans="1:19" s="182" customFormat="1" ht="15.75" thickBot="1" x14ac:dyDescent="0.3">
      <c r="A9" s="475"/>
      <c r="B9" s="191" t="s">
        <v>82</v>
      </c>
      <c r="C9" s="192">
        <v>75</v>
      </c>
      <c r="D9" s="193"/>
      <c r="E9" s="194"/>
      <c r="F9" s="176">
        <f t="shared" si="0"/>
        <v>0</v>
      </c>
      <c r="G9" s="195">
        <f t="shared" si="1"/>
        <v>0</v>
      </c>
      <c r="H9" s="178">
        <f t="shared" si="2"/>
        <v>0</v>
      </c>
      <c r="I9" s="176">
        <f t="shared" si="3"/>
        <v>0</v>
      </c>
      <c r="J9" s="179">
        <f>15%*G9</f>
        <v>0</v>
      </c>
      <c r="K9" s="481"/>
      <c r="L9" s="481"/>
      <c r="M9" s="180"/>
      <c r="N9" s="181"/>
      <c r="P9" s="183"/>
      <c r="Q9" s="196"/>
      <c r="R9" s="197"/>
      <c r="S9" s="183"/>
    </row>
    <row r="10" spans="1:19" s="182" customFormat="1" ht="15.75" thickBot="1" x14ac:dyDescent="0.3">
      <c r="A10" s="198"/>
      <c r="B10" s="199"/>
      <c r="C10" s="200" t="s">
        <v>79</v>
      </c>
      <c r="D10" s="201">
        <f>SUM(D7:D9)</f>
        <v>0</v>
      </c>
      <c r="E10" s="202">
        <f t="shared" ref="E10:G10" si="4">SUM(E7:E9)</f>
        <v>0</v>
      </c>
      <c r="F10" s="203">
        <f>SUM(F7:F9)</f>
        <v>0</v>
      </c>
      <c r="G10" s="204">
        <f t="shared" si="4"/>
        <v>0</v>
      </c>
      <c r="H10" s="205">
        <f>SUM(H7:H9)</f>
        <v>0</v>
      </c>
      <c r="I10" s="203">
        <f>SUM(I7:I9)</f>
        <v>0</v>
      </c>
      <c r="J10" s="205">
        <f>SUM(J7:J9)</f>
        <v>0</v>
      </c>
      <c r="K10" s="481"/>
      <c r="L10" s="481"/>
      <c r="M10" s="206"/>
      <c r="N10" s="207"/>
      <c r="O10" s="208"/>
      <c r="P10" s="209"/>
      <c r="Q10" s="210">
        <f>F10+I10+M10+O10</f>
        <v>0</v>
      </c>
      <c r="R10" s="211">
        <f>G10+J10+N10+P10</f>
        <v>0</v>
      </c>
      <c r="S10" s="212">
        <f>SUM(Q10:R10)</f>
        <v>0</v>
      </c>
    </row>
    <row r="11" spans="1:19" s="182" customFormat="1" x14ac:dyDescent="0.25">
      <c r="A11" s="473" t="s">
        <v>54</v>
      </c>
      <c r="B11" s="213" t="s">
        <v>80</v>
      </c>
      <c r="C11" s="214">
        <v>27</v>
      </c>
      <c r="D11" s="174"/>
      <c r="E11" s="215"/>
      <c r="F11" s="216">
        <f>D11*C11*1720/12</f>
        <v>0</v>
      </c>
      <c r="G11" s="217">
        <f>E11*C11*1720/12</f>
        <v>0</v>
      </c>
      <c r="H11" s="218">
        <f>F11+G11</f>
        <v>0</v>
      </c>
      <c r="I11" s="216">
        <f>15%*F11</f>
        <v>0</v>
      </c>
      <c r="J11" s="179">
        <f t="shared" ref="J11:J25" si="5">15%*G11</f>
        <v>0</v>
      </c>
      <c r="K11" s="481"/>
      <c r="L11" s="481"/>
      <c r="N11" s="183"/>
      <c r="P11" s="183"/>
      <c r="Q11" s="219"/>
      <c r="R11" s="220"/>
      <c r="S11" s="221"/>
    </row>
    <row r="12" spans="1:19" s="182" customFormat="1" x14ac:dyDescent="0.25">
      <c r="A12" s="474"/>
      <c r="B12" s="184" t="s">
        <v>81</v>
      </c>
      <c r="C12" s="185">
        <v>43</v>
      </c>
      <c r="D12" s="186"/>
      <c r="E12" s="187"/>
      <c r="F12" s="216">
        <f>D12*C12*1720/12</f>
        <v>0</v>
      </c>
      <c r="G12" s="217">
        <f t="shared" ref="G12:G13" si="6">E12*C12*1720/12</f>
        <v>0</v>
      </c>
      <c r="H12" s="218">
        <f t="shared" ref="H12:H13" si="7">F12+G12</f>
        <v>0</v>
      </c>
      <c r="I12" s="216">
        <f t="shared" ref="I12:I25" si="8">15%*F12</f>
        <v>0</v>
      </c>
      <c r="J12" s="179">
        <f t="shared" si="5"/>
        <v>0</v>
      </c>
      <c r="K12" s="481"/>
      <c r="L12" s="481"/>
      <c r="N12" s="183"/>
      <c r="P12" s="183"/>
      <c r="Q12" s="220"/>
      <c r="R12" s="220"/>
      <c r="S12" s="221"/>
    </row>
    <row r="13" spans="1:19" s="182" customFormat="1" ht="15.75" thickBot="1" x14ac:dyDescent="0.3">
      <c r="A13" s="475"/>
      <c r="B13" s="191" t="s">
        <v>82</v>
      </c>
      <c r="C13" s="192">
        <v>75</v>
      </c>
      <c r="D13" s="193"/>
      <c r="E13" s="194"/>
      <c r="F13" s="216">
        <f t="shared" ref="F13" si="9">D13*C13*1720/12</f>
        <v>0</v>
      </c>
      <c r="G13" s="217">
        <f t="shared" si="6"/>
        <v>0</v>
      </c>
      <c r="H13" s="218">
        <f t="shared" si="7"/>
        <v>0</v>
      </c>
      <c r="I13" s="216">
        <f t="shared" si="8"/>
        <v>0</v>
      </c>
      <c r="J13" s="179">
        <f t="shared" si="5"/>
        <v>0</v>
      </c>
      <c r="K13" s="481"/>
      <c r="L13" s="481"/>
      <c r="N13" s="183"/>
      <c r="P13" s="183"/>
      <c r="Q13" s="220"/>
      <c r="R13" s="220"/>
      <c r="S13" s="221"/>
    </row>
    <row r="14" spans="1:19" s="222" customFormat="1" ht="15.75" thickBot="1" x14ac:dyDescent="0.3">
      <c r="A14" s="198"/>
      <c r="B14" s="199"/>
      <c r="C14" s="200" t="s">
        <v>83</v>
      </c>
      <c r="D14" s="201">
        <f>SUM(D11:D13)</f>
        <v>0</v>
      </c>
      <c r="E14" s="202">
        <f t="shared" ref="E14" si="10">SUM(E11:E13)</f>
        <v>0</v>
      </c>
      <c r="F14" s="203">
        <f>SUM(F11:F13)</f>
        <v>0</v>
      </c>
      <c r="G14" s="204">
        <f>SUM(G11:G13)</f>
        <v>0</v>
      </c>
      <c r="H14" s="205">
        <f>SUM(H11:H13)</f>
        <v>0</v>
      </c>
      <c r="I14" s="203">
        <f t="shared" ref="I14:J14" si="11">SUM(I11:I13)</f>
        <v>0</v>
      </c>
      <c r="J14" s="205">
        <f t="shared" si="11"/>
        <v>0</v>
      </c>
      <c r="K14" s="481"/>
      <c r="L14" s="481"/>
      <c r="M14" s="223"/>
      <c r="N14" s="224"/>
      <c r="O14" s="223"/>
      <c r="P14" s="225"/>
      <c r="Q14" s="226">
        <f>F14+I14+M14+O14</f>
        <v>0</v>
      </c>
      <c r="R14" s="227">
        <f>G14+J14+N14+P14</f>
        <v>0</v>
      </c>
      <c r="S14" s="212">
        <f>SUM(Q14:R14)</f>
        <v>0</v>
      </c>
    </row>
    <row r="15" spans="1:19" s="182" customFormat="1" x14ac:dyDescent="0.25">
      <c r="A15" s="473" t="s">
        <v>55</v>
      </c>
      <c r="B15" s="213" t="s">
        <v>80</v>
      </c>
      <c r="C15" s="214">
        <v>27</v>
      </c>
      <c r="D15" s="174"/>
      <c r="E15" s="215"/>
      <c r="F15" s="216">
        <f>D15*C15*1720/12</f>
        <v>0</v>
      </c>
      <c r="G15" s="217">
        <f>E15*C15*1720/12</f>
        <v>0</v>
      </c>
      <c r="H15" s="218">
        <f>F15+G15</f>
        <v>0</v>
      </c>
      <c r="I15" s="216">
        <f t="shared" si="8"/>
        <v>0</v>
      </c>
      <c r="J15" s="179">
        <f t="shared" si="5"/>
        <v>0</v>
      </c>
      <c r="K15" s="481"/>
      <c r="L15" s="481"/>
      <c r="N15" s="183"/>
      <c r="P15" s="183"/>
      <c r="Q15" s="220"/>
      <c r="R15" s="220"/>
      <c r="S15" s="221"/>
    </row>
    <row r="16" spans="1:19" s="182" customFormat="1" x14ac:dyDescent="0.25">
      <c r="A16" s="474"/>
      <c r="B16" s="184" t="s">
        <v>81</v>
      </c>
      <c r="C16" s="185">
        <v>43</v>
      </c>
      <c r="D16" s="186"/>
      <c r="E16" s="187"/>
      <c r="F16" s="216">
        <f>D16*C16*1720/12</f>
        <v>0</v>
      </c>
      <c r="G16" s="217">
        <f t="shared" ref="G16:G17" si="12">E16*C16*1720/12</f>
        <v>0</v>
      </c>
      <c r="H16" s="218">
        <f t="shared" ref="H16:H17" si="13">F16+G16</f>
        <v>0</v>
      </c>
      <c r="I16" s="216">
        <f t="shared" si="8"/>
        <v>0</v>
      </c>
      <c r="J16" s="179">
        <f t="shared" si="5"/>
        <v>0</v>
      </c>
      <c r="K16" s="481"/>
      <c r="L16" s="481"/>
      <c r="N16" s="183"/>
      <c r="P16" s="183"/>
      <c r="Q16" s="220"/>
      <c r="R16" s="220"/>
      <c r="S16" s="221"/>
    </row>
    <row r="17" spans="1:19" s="182" customFormat="1" ht="15.75" thickBot="1" x14ac:dyDescent="0.3">
      <c r="A17" s="475"/>
      <c r="B17" s="191" t="s">
        <v>82</v>
      </c>
      <c r="C17" s="192">
        <v>75</v>
      </c>
      <c r="D17" s="193"/>
      <c r="E17" s="194"/>
      <c r="F17" s="216">
        <f t="shared" ref="F17" si="14">D17*C17*1720/12</f>
        <v>0</v>
      </c>
      <c r="G17" s="217">
        <f t="shared" si="12"/>
        <v>0</v>
      </c>
      <c r="H17" s="218">
        <f t="shared" si="13"/>
        <v>0</v>
      </c>
      <c r="I17" s="216">
        <f t="shared" si="8"/>
        <v>0</v>
      </c>
      <c r="J17" s="179">
        <f t="shared" si="5"/>
        <v>0</v>
      </c>
      <c r="K17" s="481"/>
      <c r="L17" s="481"/>
      <c r="N17" s="183"/>
      <c r="P17" s="183"/>
      <c r="Q17" s="220"/>
      <c r="R17" s="220"/>
      <c r="S17" s="221"/>
    </row>
    <row r="18" spans="1:19" s="222" customFormat="1" ht="15.75" thickBot="1" x14ac:dyDescent="0.3">
      <c r="A18" s="198"/>
      <c r="B18" s="228"/>
      <c r="C18" s="205" t="s">
        <v>84</v>
      </c>
      <c r="D18" s="201">
        <f>SUM(D15:D17)</f>
        <v>0</v>
      </c>
      <c r="E18" s="202">
        <f t="shared" ref="E18:F18" si="15">SUM(E15:E17)</f>
        <v>0</v>
      </c>
      <c r="F18" s="203">
        <f t="shared" si="15"/>
        <v>0</v>
      </c>
      <c r="G18" s="204">
        <f>SUM(G15:G17)</f>
        <v>0</v>
      </c>
      <c r="H18" s="205">
        <f>SUM(H15:H17)</f>
        <v>0</v>
      </c>
      <c r="I18" s="203">
        <f t="shared" ref="I18:J18" si="16">SUM(I15:I17)</f>
        <v>0</v>
      </c>
      <c r="J18" s="205">
        <f t="shared" si="16"/>
        <v>0</v>
      </c>
      <c r="K18" s="481"/>
      <c r="L18" s="481"/>
      <c r="M18" s="223"/>
      <c r="N18" s="224"/>
      <c r="O18" s="223"/>
      <c r="P18" s="224"/>
      <c r="Q18" s="229">
        <f>F18+I18+M18+O18</f>
        <v>0</v>
      </c>
      <c r="R18" s="229">
        <f>G18+J18+N18+P18</f>
        <v>0</v>
      </c>
      <c r="S18" s="230">
        <f>SUM(Q18:R18)</f>
        <v>0</v>
      </c>
    </row>
    <row r="19" spans="1:19" s="182" customFormat="1" x14ac:dyDescent="0.25">
      <c r="A19" s="473" t="s">
        <v>56</v>
      </c>
      <c r="B19" s="213" t="s">
        <v>80</v>
      </c>
      <c r="C19" s="214">
        <v>27</v>
      </c>
      <c r="D19" s="174"/>
      <c r="E19" s="215"/>
      <c r="F19" s="176">
        <f>D19*C19*1720/12</f>
        <v>0</v>
      </c>
      <c r="G19" s="217">
        <f>E19*C19*1720/12</f>
        <v>0</v>
      </c>
      <c r="H19" s="179">
        <f>F19+G19</f>
        <v>0</v>
      </c>
      <c r="I19" s="216">
        <f t="shared" si="8"/>
        <v>0</v>
      </c>
      <c r="J19" s="231">
        <f t="shared" si="5"/>
        <v>0</v>
      </c>
      <c r="K19" s="481"/>
      <c r="L19" s="481"/>
      <c r="N19" s="183"/>
      <c r="P19" s="183"/>
      <c r="Q19" s="220"/>
      <c r="R19" s="220"/>
      <c r="S19" s="221"/>
    </row>
    <row r="20" spans="1:19" s="182" customFormat="1" x14ac:dyDescent="0.25">
      <c r="A20" s="474"/>
      <c r="B20" s="184" t="s">
        <v>81</v>
      </c>
      <c r="C20" s="185">
        <v>43</v>
      </c>
      <c r="D20" s="186"/>
      <c r="E20" s="187"/>
      <c r="F20" s="176">
        <f t="shared" ref="F20:F25" si="17">D20*C20*1720/12</f>
        <v>0</v>
      </c>
      <c r="G20" s="217">
        <f t="shared" ref="G20:G21" si="18">E20*C20*1720/12</f>
        <v>0</v>
      </c>
      <c r="H20" s="179">
        <f t="shared" ref="H20:H21" si="19">F20+G20</f>
        <v>0</v>
      </c>
      <c r="I20" s="216">
        <f t="shared" si="8"/>
        <v>0</v>
      </c>
      <c r="J20" s="179">
        <f t="shared" si="5"/>
        <v>0</v>
      </c>
      <c r="K20" s="481"/>
      <c r="L20" s="481"/>
      <c r="N20" s="183"/>
      <c r="P20" s="183"/>
      <c r="Q20" s="220"/>
      <c r="R20" s="220"/>
      <c r="S20" s="221"/>
    </row>
    <row r="21" spans="1:19" s="182" customFormat="1" ht="15.75" thickBot="1" x14ac:dyDescent="0.3">
      <c r="A21" s="475"/>
      <c r="B21" s="191" t="s">
        <v>82</v>
      </c>
      <c r="C21" s="192">
        <v>75</v>
      </c>
      <c r="D21" s="193"/>
      <c r="E21" s="194"/>
      <c r="F21" s="176">
        <f t="shared" si="17"/>
        <v>0</v>
      </c>
      <c r="G21" s="217">
        <f t="shared" si="18"/>
        <v>0</v>
      </c>
      <c r="H21" s="179">
        <f t="shared" si="19"/>
        <v>0</v>
      </c>
      <c r="I21" s="216">
        <f t="shared" si="8"/>
        <v>0</v>
      </c>
      <c r="J21" s="179">
        <f t="shared" si="5"/>
        <v>0</v>
      </c>
      <c r="K21" s="481"/>
      <c r="L21" s="481"/>
      <c r="N21" s="183"/>
      <c r="P21" s="183"/>
      <c r="Q21" s="220"/>
      <c r="R21" s="220"/>
      <c r="S21" s="221"/>
    </row>
    <row r="22" spans="1:19" s="222" customFormat="1" ht="15.75" thickBot="1" x14ac:dyDescent="0.3">
      <c r="A22" s="198"/>
      <c r="B22" s="228"/>
      <c r="C22" s="205" t="s">
        <v>85</v>
      </c>
      <c r="D22" s="201">
        <f>SUM(D19:D21)</f>
        <v>0</v>
      </c>
      <c r="E22" s="202">
        <f t="shared" ref="E22:G22" si="20">SUM(E19:E21)</f>
        <v>0</v>
      </c>
      <c r="F22" s="203">
        <f t="shared" si="20"/>
        <v>0</v>
      </c>
      <c r="G22" s="204">
        <f t="shared" si="20"/>
        <v>0</v>
      </c>
      <c r="H22" s="205">
        <f>SUM(H19:H21)</f>
        <v>0</v>
      </c>
      <c r="I22" s="203">
        <f>SUM(I19:I21)</f>
        <v>0</v>
      </c>
      <c r="J22" s="205">
        <f t="shared" ref="J22" si="21">SUM(J19:J21)</f>
        <v>0</v>
      </c>
      <c r="K22" s="481"/>
      <c r="L22" s="481"/>
      <c r="M22" s="223"/>
      <c r="N22" s="224"/>
      <c r="O22" s="223"/>
      <c r="P22" s="225"/>
      <c r="Q22" s="226">
        <f>F22+I22+M22+O22</f>
        <v>0</v>
      </c>
      <c r="R22" s="227">
        <f>G22+J22+N22+P22</f>
        <v>0</v>
      </c>
      <c r="S22" s="212">
        <f>SUM(Q22:R22)</f>
        <v>0</v>
      </c>
    </row>
    <row r="23" spans="1:19" s="182" customFormat="1" x14ac:dyDescent="0.25">
      <c r="A23" s="473" t="s">
        <v>57</v>
      </c>
      <c r="B23" s="213" t="s">
        <v>80</v>
      </c>
      <c r="C23" s="214">
        <v>27</v>
      </c>
      <c r="D23" s="174"/>
      <c r="E23" s="215"/>
      <c r="F23" s="176">
        <f t="shared" si="17"/>
        <v>0</v>
      </c>
      <c r="G23" s="217">
        <f>E23*C23*1720/12</f>
        <v>0</v>
      </c>
      <c r="H23" s="179">
        <f>(F23+G23)</f>
        <v>0</v>
      </c>
      <c r="I23" s="216">
        <f t="shared" si="8"/>
        <v>0</v>
      </c>
      <c r="J23" s="179">
        <f t="shared" si="5"/>
        <v>0</v>
      </c>
      <c r="K23" s="481"/>
      <c r="L23" s="481"/>
      <c r="N23" s="183"/>
      <c r="P23" s="183"/>
      <c r="Q23" s="220"/>
      <c r="R23" s="220"/>
      <c r="S23" s="221"/>
    </row>
    <row r="24" spans="1:19" s="182" customFormat="1" x14ac:dyDescent="0.25">
      <c r="A24" s="474"/>
      <c r="B24" s="184" t="s">
        <v>81</v>
      </c>
      <c r="C24" s="185">
        <v>43</v>
      </c>
      <c r="D24" s="186"/>
      <c r="E24" s="187"/>
      <c r="F24" s="176">
        <f t="shared" si="17"/>
        <v>0</v>
      </c>
      <c r="G24" s="217">
        <f t="shared" ref="G24:G25" si="22">E24*C24*1720/12</f>
        <v>0</v>
      </c>
      <c r="H24" s="232">
        <f t="shared" ref="H24:H25" si="23">(F24+G24)</f>
        <v>0</v>
      </c>
      <c r="I24" s="216">
        <f t="shared" si="8"/>
        <v>0</v>
      </c>
      <c r="J24" s="179">
        <f t="shared" si="5"/>
        <v>0</v>
      </c>
      <c r="K24" s="481"/>
      <c r="L24" s="481"/>
      <c r="N24" s="183"/>
      <c r="P24" s="183"/>
      <c r="Q24" s="220"/>
      <c r="R24" s="220"/>
      <c r="S24" s="221"/>
    </row>
    <row r="25" spans="1:19" s="182" customFormat="1" ht="15.75" thickBot="1" x14ac:dyDescent="0.3">
      <c r="A25" s="475"/>
      <c r="B25" s="191" t="s">
        <v>82</v>
      </c>
      <c r="C25" s="192">
        <v>75</v>
      </c>
      <c r="D25" s="193"/>
      <c r="E25" s="194"/>
      <c r="F25" s="176">
        <f t="shared" si="17"/>
        <v>0</v>
      </c>
      <c r="G25" s="217">
        <f t="shared" si="22"/>
        <v>0</v>
      </c>
      <c r="H25" s="233">
        <f t="shared" si="23"/>
        <v>0</v>
      </c>
      <c r="I25" s="216">
        <f t="shared" si="8"/>
        <v>0</v>
      </c>
      <c r="J25" s="179">
        <f t="shared" si="5"/>
        <v>0</v>
      </c>
      <c r="K25" s="481"/>
      <c r="L25" s="481"/>
      <c r="N25" s="183"/>
      <c r="P25" s="183"/>
      <c r="Q25" s="234"/>
      <c r="R25" s="235"/>
      <c r="S25" s="236"/>
    </row>
    <row r="26" spans="1:19" s="222" customFormat="1" ht="15.6" customHeight="1" thickBot="1" x14ac:dyDescent="0.3">
      <c r="A26" s="198"/>
      <c r="B26" s="228"/>
      <c r="C26" s="205" t="s">
        <v>86</v>
      </c>
      <c r="D26" s="201">
        <f>SUM(D23:D25)</f>
        <v>0</v>
      </c>
      <c r="E26" s="237">
        <f t="shared" ref="E26:G26" si="24">SUM(E23:E25)</f>
        <v>0</v>
      </c>
      <c r="F26" s="203">
        <f t="shared" si="24"/>
        <v>0</v>
      </c>
      <c r="G26" s="204">
        <f t="shared" si="24"/>
        <v>0</v>
      </c>
      <c r="H26" s="238">
        <f>SUM(H23:H25)</f>
        <v>0</v>
      </c>
      <c r="I26" s="203">
        <f>SUM(I23:I25)</f>
        <v>0</v>
      </c>
      <c r="J26" s="205">
        <f>SUM(J23:J25)</f>
        <v>0</v>
      </c>
      <c r="K26" s="482"/>
      <c r="L26" s="482"/>
      <c r="M26" s="239"/>
      <c r="N26" s="240"/>
      <c r="O26" s="223"/>
      <c r="P26" s="241"/>
      <c r="Q26" s="227">
        <f>F26+I26+M26+O26</f>
        <v>0</v>
      </c>
      <c r="R26" s="227">
        <f>G26+J26+N26+P26</f>
        <v>0</v>
      </c>
      <c r="S26" s="242">
        <f>SUM(Q26:R26)</f>
        <v>0</v>
      </c>
    </row>
    <row r="27" spans="1:19" s="182" customFormat="1" ht="12.75" customHeight="1" thickBot="1" x14ac:dyDescent="0.3">
      <c r="A27" s="243"/>
      <c r="B27" s="243"/>
      <c r="C27" s="244"/>
      <c r="E27" s="245"/>
      <c r="F27" s="190"/>
      <c r="G27" s="190"/>
      <c r="H27" s="246"/>
      <c r="J27" s="197"/>
      <c r="M27" s="245"/>
      <c r="N27" s="245"/>
      <c r="P27" s="245"/>
      <c r="S27" s="245"/>
    </row>
    <row r="28" spans="1:19" s="182" customFormat="1" ht="16.5" thickBot="1" x14ac:dyDescent="0.3">
      <c r="A28" s="488" t="s">
        <v>98</v>
      </c>
      <c r="B28" s="489"/>
      <c r="C28" s="490"/>
      <c r="D28" s="247">
        <f>D10+D14+D18+D22+D26</f>
        <v>0</v>
      </c>
      <c r="E28" s="248">
        <f>E10+E14+E18+E22+E26</f>
        <v>0</v>
      </c>
      <c r="F28" s="249">
        <f>F10+F14+F18+F22+F26</f>
        <v>0</v>
      </c>
      <c r="G28" s="249">
        <f t="shared" ref="G28" si="25">G10+G14+G18+G22+G26</f>
        <v>0</v>
      </c>
      <c r="H28" s="250">
        <f>H10+H14+H18+H22+H26</f>
        <v>0</v>
      </c>
      <c r="I28" s="249">
        <f>I10+I14+I18+I22+I26</f>
        <v>0</v>
      </c>
      <c r="J28" s="251">
        <f>J10+J14+J18+J22+J26</f>
        <v>0</v>
      </c>
      <c r="K28" s="252">
        <f>K7</f>
        <v>0</v>
      </c>
      <c r="L28" s="252">
        <f>L7</f>
        <v>0</v>
      </c>
      <c r="M28" s="253">
        <f t="shared" ref="M28:P28" si="26">M10+M14+M18+M22+M26</f>
        <v>0</v>
      </c>
      <c r="N28" s="250">
        <f t="shared" si="26"/>
        <v>0</v>
      </c>
      <c r="O28" s="254">
        <f t="shared" si="26"/>
        <v>0</v>
      </c>
      <c r="P28" s="250">
        <f t="shared" si="26"/>
        <v>0</v>
      </c>
      <c r="Q28" s="249">
        <f>Q10+Q14+Q18+Q22+Q26+K28</f>
        <v>0</v>
      </c>
      <c r="R28" s="249">
        <f>R10+R14+R18+R22+R26+L28</f>
        <v>0</v>
      </c>
      <c r="S28" s="250">
        <f>S10+S14+S18+S22+S26+K28+L28</f>
        <v>0</v>
      </c>
    </row>
    <row r="29" spans="1:19" s="182" customFormat="1" ht="16.899999999999999" customHeight="1" thickTop="1" thickBot="1" x14ac:dyDescent="0.3">
      <c r="A29" s="483" t="s">
        <v>99</v>
      </c>
      <c r="B29" s="491"/>
      <c r="C29" s="255" t="str">
        <f>IF(Q28&lt;=70%*S28,"OK","VINCOLO NON SODDISFATTO")</f>
        <v>OK</v>
      </c>
      <c r="H29" s="244"/>
      <c r="K29" s="256"/>
      <c r="Q29" s="257"/>
      <c r="R29" s="257"/>
      <c r="S29" s="257"/>
    </row>
    <row r="30" spans="1:19" s="182" customFormat="1" ht="32.1" customHeight="1" x14ac:dyDescent="0.25">
      <c r="A30" s="483" t="s">
        <v>104</v>
      </c>
      <c r="B30" s="491"/>
      <c r="C30" s="255" t="str">
        <f>IF(R28&gt;=30%*S28,"OK","VINCOLO NON SODDISFATTO")</f>
        <v>OK</v>
      </c>
      <c r="K30" s="256"/>
      <c r="S30" s="257"/>
    </row>
    <row r="31" spans="1:19" s="182" customFormat="1" ht="32.1" customHeight="1" thickTop="1" thickBot="1" x14ac:dyDescent="0.3">
      <c r="A31" s="483" t="s">
        <v>101</v>
      </c>
      <c r="B31" s="484"/>
      <c r="C31" s="258">
        <f>60%*Q27+35%*R27</f>
        <v>0</v>
      </c>
      <c r="K31" s="256"/>
      <c r="S31" s="257"/>
    </row>
    <row r="32" spans="1:19" ht="17.25" thickTop="1" thickBot="1" x14ac:dyDescent="0.3">
      <c r="A32" s="483" t="s">
        <v>143</v>
      </c>
      <c r="B32" s="484"/>
      <c r="C32" s="392" t="str">
        <f>IF(SUM(M28:N28)&lt;=35%*S28, "OK", "VINCOLO NON SODDISFATTO")</f>
        <v>OK</v>
      </c>
      <c r="K32" s="26"/>
    </row>
    <row r="33" spans="1:11" s="182" customFormat="1" ht="41.25" customHeight="1" thickTop="1" thickBot="1" x14ac:dyDescent="0.3">
      <c r="A33" s="483" t="s">
        <v>102</v>
      </c>
      <c r="B33" s="484"/>
      <c r="C33" s="258">
        <f>75%*Q28+50%*R28</f>
        <v>0</v>
      </c>
      <c r="K33" s="256"/>
    </row>
    <row r="34" spans="1:11" s="182" customFormat="1" x14ac:dyDescent="0.25">
      <c r="H34" s="244"/>
      <c r="K34" s="256"/>
    </row>
    <row r="35" spans="1:11" s="182" customFormat="1" ht="16.5" thickTop="1" thickBot="1" x14ac:dyDescent="0.3">
      <c r="A35" s="485" t="s">
        <v>91</v>
      </c>
      <c r="B35" s="259" t="s">
        <v>80</v>
      </c>
      <c r="C35" s="260">
        <f t="shared" ref="C35:D37" si="27">D23+D19+D15+D11+D7</f>
        <v>0</v>
      </c>
      <c r="D35" s="260">
        <f t="shared" si="27"/>
        <v>0</v>
      </c>
      <c r="E35" s="260">
        <f>SUM(C35:D35)</f>
        <v>0</v>
      </c>
      <c r="H35" s="244"/>
      <c r="K35" s="256"/>
    </row>
    <row r="36" spans="1:11" s="182" customFormat="1" ht="16.5" thickTop="1" thickBot="1" x14ac:dyDescent="0.3">
      <c r="A36" s="486"/>
      <c r="B36" s="261" t="s">
        <v>81</v>
      </c>
      <c r="C36" s="260">
        <f t="shared" si="27"/>
        <v>0</v>
      </c>
      <c r="D36" s="260">
        <f t="shared" si="27"/>
        <v>0</v>
      </c>
      <c r="E36" s="260">
        <f t="shared" ref="E36:E37" si="28">SUM(C36:D36)</f>
        <v>0</v>
      </c>
      <c r="H36" s="244"/>
      <c r="K36" s="256"/>
    </row>
    <row r="37" spans="1:11" s="182" customFormat="1" ht="16.5" thickTop="1" thickBot="1" x14ac:dyDescent="0.3">
      <c r="A37" s="487"/>
      <c r="B37" s="262" t="s">
        <v>82</v>
      </c>
      <c r="C37" s="260">
        <f t="shared" si="27"/>
        <v>0</v>
      </c>
      <c r="D37" s="260">
        <f t="shared" si="27"/>
        <v>0</v>
      </c>
      <c r="E37" s="260">
        <f t="shared" si="28"/>
        <v>0</v>
      </c>
      <c r="H37" s="244"/>
      <c r="K37" s="256"/>
    </row>
    <row r="38" spans="1:11" s="182" customFormat="1" ht="16.5" thickTop="1" thickBot="1" x14ac:dyDescent="0.3">
      <c r="A38" s="263"/>
      <c r="B38" s="264" t="s">
        <v>58</v>
      </c>
      <c r="C38" s="260">
        <f>SUM(C35:C37)</f>
        <v>0</v>
      </c>
      <c r="D38" s="260">
        <f>SUM(D35:D37)</f>
        <v>0</v>
      </c>
      <c r="E38" s="260">
        <f>SUM(E35:E37)</f>
        <v>0</v>
      </c>
      <c r="H38" s="244"/>
      <c r="K38" s="256"/>
    </row>
    <row r="39" spans="1:11" s="182" customFormat="1" x14ac:dyDescent="0.25">
      <c r="C39" s="244"/>
      <c r="H39" s="244"/>
      <c r="K39" s="256"/>
    </row>
    <row r="40" spans="1:11" s="182" customFormat="1" x14ac:dyDescent="0.25">
      <c r="C40" s="244"/>
      <c r="H40" s="244"/>
      <c r="K40" s="256"/>
    </row>
    <row r="41" spans="1:11" x14ac:dyDescent="0.25">
      <c r="C41" s="25"/>
      <c r="H41" s="25"/>
      <c r="K41" s="26"/>
    </row>
    <row r="42" spans="1:11" x14ac:dyDescent="0.25">
      <c r="C42" s="25"/>
      <c r="H42" s="25"/>
      <c r="K42" s="26"/>
    </row>
    <row r="43" spans="1:11" x14ac:dyDescent="0.25">
      <c r="C43" s="25"/>
      <c r="H43" s="25"/>
      <c r="K43" s="26"/>
    </row>
    <row r="44" spans="1:11" ht="15.75" thickBot="1" x14ac:dyDescent="0.3">
      <c r="C44" s="25"/>
      <c r="H44" s="25"/>
      <c r="K44" s="27"/>
    </row>
    <row r="45" spans="1:11" ht="15.75" thickTop="1" x14ac:dyDescent="0.25">
      <c r="C45" s="25"/>
      <c r="H45" s="25"/>
    </row>
    <row r="46" spans="1:11" x14ac:dyDescent="0.25">
      <c r="C46" s="25"/>
      <c r="H46" s="25"/>
    </row>
    <row r="47" spans="1:11" x14ac:dyDescent="0.25">
      <c r="C47" s="25"/>
      <c r="H47" s="25"/>
    </row>
    <row r="48" spans="1:11" x14ac:dyDescent="0.25">
      <c r="H48" s="25"/>
    </row>
    <row r="49" spans="8:8" x14ac:dyDescent="0.25">
      <c r="H49" s="25"/>
    </row>
    <row r="50" spans="8:8" x14ac:dyDescent="0.25">
      <c r="H50" s="25"/>
    </row>
    <row r="51" spans="8:8" x14ac:dyDescent="0.25">
      <c r="H51" s="25"/>
    </row>
  </sheetData>
  <mergeCells count="22">
    <mergeCell ref="A28:C28"/>
    <mergeCell ref="A30:B30"/>
    <mergeCell ref="A31:B31"/>
    <mergeCell ref="A33:B33"/>
    <mergeCell ref="A35:A37"/>
    <mergeCell ref="A29:B29"/>
    <mergeCell ref="A32:B32"/>
    <mergeCell ref="K5:L5"/>
    <mergeCell ref="Q5:S5"/>
    <mergeCell ref="B6:C6"/>
    <mergeCell ref="A7:A9"/>
    <mergeCell ref="A11:A13"/>
    <mergeCell ref="M5:N5"/>
    <mergeCell ref="O5:P5"/>
    <mergeCell ref="K7:K26"/>
    <mergeCell ref="L7:L26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:J14 F18:J18 F22:J22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5:S51"/>
  <sheetViews>
    <sheetView zoomScaleNormal="100" workbookViewId="0">
      <pane xSplit="1" ySplit="6" topLeftCell="B16" activePane="bottomRight" state="frozen"/>
      <selection pane="topRight" activeCell="B1" sqref="B1"/>
      <selection pane="bottomLeft" activeCell="A3" sqref="A3"/>
      <selection pane="bottomRight" activeCell="K31" sqref="K31"/>
    </sheetView>
  </sheetViews>
  <sheetFormatPr defaultColWidth="14.140625" defaultRowHeight="15" x14ac:dyDescent="0.25"/>
  <cols>
    <col min="1" max="1" width="17" style="10" customWidth="1"/>
    <col min="2" max="3" width="14.140625" style="10"/>
    <col min="4" max="4" width="10.85546875" style="10" customWidth="1"/>
    <col min="5" max="5" width="12.42578125" style="10" customWidth="1"/>
    <col min="6" max="9" width="14.140625" style="10"/>
    <col min="10" max="10" width="14.140625" style="10" customWidth="1"/>
    <col min="11" max="11" width="20.42578125" style="10" bestFit="1" customWidth="1"/>
    <col min="12" max="12" width="20.42578125" style="10" customWidth="1"/>
    <col min="13" max="19" width="14.140625" style="10"/>
    <col min="20" max="20" width="21.42578125" style="10" customWidth="1"/>
    <col min="21" max="16384" width="14.140625" style="10"/>
  </cols>
  <sheetData>
    <row r="5" spans="1:19" s="159" customFormat="1" ht="41.45" customHeight="1" thickTop="1" thickBot="1" x14ac:dyDescent="0.3">
      <c r="A5" s="476" t="s">
        <v>103</v>
      </c>
      <c r="B5" s="476"/>
      <c r="C5" s="476"/>
      <c r="D5" s="476"/>
      <c r="E5" s="477"/>
      <c r="F5" s="472" t="s">
        <v>93</v>
      </c>
      <c r="G5" s="472"/>
      <c r="H5" s="472"/>
      <c r="I5" s="472" t="s">
        <v>94</v>
      </c>
      <c r="J5" s="472"/>
      <c r="K5" s="478" t="s">
        <v>65</v>
      </c>
      <c r="L5" s="478"/>
      <c r="M5" s="478" t="s">
        <v>66</v>
      </c>
      <c r="N5" s="478"/>
      <c r="O5" s="478" t="s">
        <v>67</v>
      </c>
      <c r="P5" s="478"/>
      <c r="Q5" s="472" t="s">
        <v>95</v>
      </c>
      <c r="R5" s="472"/>
      <c r="S5" s="472"/>
    </row>
    <row r="6" spans="1:19" s="171" customFormat="1" ht="61.5" thickTop="1" thickBot="1" x14ac:dyDescent="0.3">
      <c r="A6" s="160" t="s">
        <v>96</v>
      </c>
      <c r="B6" s="479" t="s">
        <v>97</v>
      </c>
      <c r="C6" s="479"/>
      <c r="D6" s="161" t="s">
        <v>71</v>
      </c>
      <c r="E6" s="162" t="s">
        <v>72</v>
      </c>
      <c r="F6" s="163" t="s">
        <v>73</v>
      </c>
      <c r="G6" s="164" t="s">
        <v>74</v>
      </c>
      <c r="H6" s="165" t="s">
        <v>75</v>
      </c>
      <c r="I6" s="163" t="s">
        <v>73</v>
      </c>
      <c r="J6" s="166" t="s">
        <v>74</v>
      </c>
      <c r="K6" s="167" t="s">
        <v>76</v>
      </c>
      <c r="L6" s="168" t="s">
        <v>77</v>
      </c>
      <c r="M6" s="167" t="s">
        <v>76</v>
      </c>
      <c r="N6" s="169" t="s">
        <v>77</v>
      </c>
      <c r="O6" s="163" t="s">
        <v>76</v>
      </c>
      <c r="P6" s="169" t="s">
        <v>77</v>
      </c>
      <c r="Q6" s="163" t="s">
        <v>76</v>
      </c>
      <c r="R6" s="170" t="s">
        <v>77</v>
      </c>
      <c r="S6" s="166" t="s">
        <v>75</v>
      </c>
    </row>
    <row r="7" spans="1:19" s="182" customFormat="1" ht="15.75" thickTop="1" x14ac:dyDescent="0.25">
      <c r="A7" s="473" t="s">
        <v>53</v>
      </c>
      <c r="B7" s="172" t="s">
        <v>80</v>
      </c>
      <c r="C7" s="173">
        <v>27</v>
      </c>
      <c r="D7" s="174"/>
      <c r="E7" s="175"/>
      <c r="F7" s="176">
        <f>D7*C7*1720/12</f>
        <v>0</v>
      </c>
      <c r="G7" s="177">
        <f>E7*C7*1720/12</f>
        <v>0</v>
      </c>
      <c r="H7" s="178">
        <f>F7+G7</f>
        <v>0</v>
      </c>
      <c r="I7" s="176">
        <f>15%*F7</f>
        <v>0</v>
      </c>
      <c r="J7" s="179">
        <f>15%*G7</f>
        <v>0</v>
      </c>
      <c r="K7" s="480"/>
      <c r="L7" s="480"/>
      <c r="M7" s="180"/>
      <c r="N7" s="181"/>
      <c r="P7" s="183"/>
      <c r="S7" s="183"/>
    </row>
    <row r="8" spans="1:19" s="182" customFormat="1" x14ac:dyDescent="0.25">
      <c r="A8" s="474"/>
      <c r="B8" s="184" t="s">
        <v>81</v>
      </c>
      <c r="C8" s="185">
        <v>43</v>
      </c>
      <c r="D8" s="186"/>
      <c r="E8" s="187"/>
      <c r="F8" s="188">
        <f t="shared" ref="F8:F9" si="0">D8*C8*1720/12</f>
        <v>0</v>
      </c>
      <c r="G8" s="189">
        <f t="shared" ref="G8:G9" si="1">E8*C8*1720/12</f>
        <v>0</v>
      </c>
      <c r="H8" s="178">
        <f t="shared" ref="H8:H9" si="2">F8+G8</f>
        <v>0</v>
      </c>
      <c r="I8" s="176">
        <f t="shared" ref="I8:J9" si="3">15%*F8</f>
        <v>0</v>
      </c>
      <c r="J8" s="179">
        <f t="shared" si="3"/>
        <v>0</v>
      </c>
      <c r="K8" s="481"/>
      <c r="L8" s="481"/>
      <c r="M8" s="180"/>
      <c r="N8" s="181"/>
      <c r="P8" s="183"/>
      <c r="Q8" s="190"/>
      <c r="S8" s="183"/>
    </row>
    <row r="9" spans="1:19" s="182" customFormat="1" ht="15.75" thickBot="1" x14ac:dyDescent="0.3">
      <c r="A9" s="475"/>
      <c r="B9" s="191" t="s">
        <v>82</v>
      </c>
      <c r="C9" s="192">
        <v>75</v>
      </c>
      <c r="D9" s="193"/>
      <c r="E9" s="194"/>
      <c r="F9" s="176">
        <f t="shared" si="0"/>
        <v>0</v>
      </c>
      <c r="G9" s="195">
        <f t="shared" si="1"/>
        <v>0</v>
      </c>
      <c r="H9" s="178">
        <f t="shared" si="2"/>
        <v>0</v>
      </c>
      <c r="I9" s="176">
        <f t="shared" si="3"/>
        <v>0</v>
      </c>
      <c r="J9" s="179">
        <f>15%*G9</f>
        <v>0</v>
      </c>
      <c r="K9" s="481"/>
      <c r="L9" s="481"/>
      <c r="M9" s="180"/>
      <c r="N9" s="181"/>
      <c r="P9" s="183"/>
      <c r="Q9" s="196"/>
      <c r="R9" s="197"/>
      <c r="S9" s="183"/>
    </row>
    <row r="10" spans="1:19" s="182" customFormat="1" ht="15.75" thickBot="1" x14ac:dyDescent="0.3">
      <c r="A10" s="198"/>
      <c r="B10" s="199"/>
      <c r="C10" s="200" t="s">
        <v>79</v>
      </c>
      <c r="D10" s="201">
        <f>SUM(D7:D9)</f>
        <v>0</v>
      </c>
      <c r="E10" s="202">
        <f t="shared" ref="E10" si="4">SUM(E7:E9)</f>
        <v>0</v>
      </c>
      <c r="F10" s="203">
        <f>SUM(F7:F9)</f>
        <v>0</v>
      </c>
      <c r="G10" s="204">
        <f>SUM(G7:G9)</f>
        <v>0</v>
      </c>
      <c r="H10" s="205">
        <f>SUM(H7:H9)</f>
        <v>0</v>
      </c>
      <c r="I10" s="203">
        <f>SUM(I7:I9)</f>
        <v>0</v>
      </c>
      <c r="J10" s="205">
        <f>SUM(J7:J9)</f>
        <v>0</v>
      </c>
      <c r="K10" s="481"/>
      <c r="L10" s="481"/>
      <c r="M10" s="206"/>
      <c r="N10" s="207"/>
      <c r="O10" s="208"/>
      <c r="P10" s="209"/>
      <c r="Q10" s="210">
        <f>F10+I10+M10+O10</f>
        <v>0</v>
      </c>
      <c r="R10" s="211">
        <f>G10+J10+N10+P10</f>
        <v>0</v>
      </c>
      <c r="S10" s="212">
        <f>SUM(Q10:R10)</f>
        <v>0</v>
      </c>
    </row>
    <row r="11" spans="1:19" s="182" customFormat="1" x14ac:dyDescent="0.25">
      <c r="A11" s="473" t="s">
        <v>54</v>
      </c>
      <c r="B11" s="213" t="s">
        <v>80</v>
      </c>
      <c r="C11" s="214">
        <v>27</v>
      </c>
      <c r="D11" s="174"/>
      <c r="E11" s="215"/>
      <c r="F11" s="216">
        <f>D11*C11*1720/12</f>
        <v>0</v>
      </c>
      <c r="G11" s="217">
        <f>E11*C11*1720/12</f>
        <v>0</v>
      </c>
      <c r="H11" s="218">
        <f>F11+G11</f>
        <v>0</v>
      </c>
      <c r="I11" s="216">
        <f>15%*F11</f>
        <v>0</v>
      </c>
      <c r="J11" s="179">
        <f t="shared" ref="J11:J25" si="5">15%*G11</f>
        <v>0</v>
      </c>
      <c r="K11" s="481"/>
      <c r="L11" s="481"/>
      <c r="N11" s="183"/>
      <c r="P11" s="183"/>
      <c r="Q11" s="219"/>
      <c r="R11" s="220"/>
      <c r="S11" s="221"/>
    </row>
    <row r="12" spans="1:19" s="182" customFormat="1" x14ac:dyDescent="0.25">
      <c r="A12" s="474"/>
      <c r="B12" s="184" t="s">
        <v>81</v>
      </c>
      <c r="C12" s="185">
        <v>43</v>
      </c>
      <c r="D12" s="186"/>
      <c r="E12" s="187"/>
      <c r="F12" s="216">
        <f>D12*C12*1720/12</f>
        <v>0</v>
      </c>
      <c r="G12" s="217">
        <f t="shared" ref="G12:G13" si="6">E12*C12*1720/12</f>
        <v>0</v>
      </c>
      <c r="H12" s="218">
        <f t="shared" ref="H12:H13" si="7">F12+G12</f>
        <v>0</v>
      </c>
      <c r="I12" s="216">
        <f t="shared" ref="I12:I25" si="8">15%*F12</f>
        <v>0</v>
      </c>
      <c r="J12" s="179">
        <f t="shared" si="5"/>
        <v>0</v>
      </c>
      <c r="K12" s="481"/>
      <c r="L12" s="481"/>
      <c r="N12" s="183"/>
      <c r="P12" s="183"/>
      <c r="Q12" s="220"/>
      <c r="R12" s="220"/>
      <c r="S12" s="221"/>
    </row>
    <row r="13" spans="1:19" s="182" customFormat="1" ht="15.75" thickBot="1" x14ac:dyDescent="0.3">
      <c r="A13" s="475"/>
      <c r="B13" s="191" t="s">
        <v>82</v>
      </c>
      <c r="C13" s="192">
        <v>75</v>
      </c>
      <c r="D13" s="193"/>
      <c r="E13" s="194"/>
      <c r="F13" s="216">
        <f t="shared" ref="F13" si="9">D13*C13*1720/12</f>
        <v>0</v>
      </c>
      <c r="G13" s="217">
        <f t="shared" si="6"/>
        <v>0</v>
      </c>
      <c r="H13" s="218">
        <f t="shared" si="7"/>
        <v>0</v>
      </c>
      <c r="I13" s="216">
        <f t="shared" si="8"/>
        <v>0</v>
      </c>
      <c r="J13" s="179">
        <f t="shared" si="5"/>
        <v>0</v>
      </c>
      <c r="K13" s="481"/>
      <c r="L13" s="481"/>
      <c r="N13" s="183"/>
      <c r="P13" s="183"/>
      <c r="Q13" s="220"/>
      <c r="R13" s="220"/>
      <c r="S13" s="221"/>
    </row>
    <row r="14" spans="1:19" s="222" customFormat="1" ht="15.75" thickBot="1" x14ac:dyDescent="0.3">
      <c r="A14" s="198"/>
      <c r="B14" s="199"/>
      <c r="C14" s="200" t="s">
        <v>83</v>
      </c>
      <c r="D14" s="201">
        <f>SUM(D11:D13)</f>
        <v>0</v>
      </c>
      <c r="E14" s="202">
        <f t="shared" ref="E14" si="10">SUM(E11:E13)</f>
        <v>0</v>
      </c>
      <c r="F14" s="203">
        <f>SUM(F11:F13)</f>
        <v>0</v>
      </c>
      <c r="G14" s="204">
        <f>SUM(G11:G13)</f>
        <v>0</v>
      </c>
      <c r="H14" s="205">
        <f>SUM(H11:H13)</f>
        <v>0</v>
      </c>
      <c r="I14" s="203">
        <f t="shared" ref="I14:J14" si="11">SUM(I11:I13)</f>
        <v>0</v>
      </c>
      <c r="J14" s="205">
        <f t="shared" si="11"/>
        <v>0</v>
      </c>
      <c r="K14" s="481"/>
      <c r="L14" s="481"/>
      <c r="M14" s="223"/>
      <c r="N14" s="224"/>
      <c r="O14" s="223"/>
      <c r="P14" s="225"/>
      <c r="Q14" s="226">
        <f>F14+I14+M14+O14</f>
        <v>0</v>
      </c>
      <c r="R14" s="227">
        <f>G14+J14+N14+P14</f>
        <v>0</v>
      </c>
      <c r="S14" s="212">
        <f>SUM(Q14:R14)</f>
        <v>0</v>
      </c>
    </row>
    <row r="15" spans="1:19" s="182" customFormat="1" x14ac:dyDescent="0.25">
      <c r="A15" s="473" t="s">
        <v>55</v>
      </c>
      <c r="B15" s="213" t="s">
        <v>80</v>
      </c>
      <c r="C15" s="214">
        <v>27</v>
      </c>
      <c r="D15" s="174"/>
      <c r="E15" s="215"/>
      <c r="F15" s="216">
        <f>D15*C15*1720/12</f>
        <v>0</v>
      </c>
      <c r="G15" s="217">
        <f>E15*C15*1720/12</f>
        <v>0</v>
      </c>
      <c r="H15" s="218">
        <f>F15+G15</f>
        <v>0</v>
      </c>
      <c r="I15" s="216">
        <f t="shared" si="8"/>
        <v>0</v>
      </c>
      <c r="J15" s="179">
        <f t="shared" si="5"/>
        <v>0</v>
      </c>
      <c r="K15" s="481"/>
      <c r="L15" s="481"/>
      <c r="N15" s="183"/>
      <c r="P15" s="183"/>
      <c r="Q15" s="220"/>
      <c r="R15" s="220"/>
      <c r="S15" s="221"/>
    </row>
    <row r="16" spans="1:19" s="182" customFormat="1" x14ac:dyDescent="0.25">
      <c r="A16" s="474"/>
      <c r="B16" s="184" t="s">
        <v>81</v>
      </c>
      <c r="C16" s="185">
        <v>43</v>
      </c>
      <c r="D16" s="186"/>
      <c r="E16" s="187"/>
      <c r="F16" s="216">
        <f>D16*C16*1720/12</f>
        <v>0</v>
      </c>
      <c r="G16" s="217">
        <f t="shared" ref="G16:G17" si="12">E16*C16*1720/12</f>
        <v>0</v>
      </c>
      <c r="H16" s="218">
        <f t="shared" ref="H16:H17" si="13">F16+G16</f>
        <v>0</v>
      </c>
      <c r="I16" s="216">
        <f t="shared" si="8"/>
        <v>0</v>
      </c>
      <c r="J16" s="179">
        <f t="shared" si="5"/>
        <v>0</v>
      </c>
      <c r="K16" s="481"/>
      <c r="L16" s="481"/>
      <c r="N16" s="183"/>
      <c r="P16" s="183"/>
      <c r="Q16" s="220"/>
      <c r="R16" s="220"/>
      <c r="S16" s="221"/>
    </row>
    <row r="17" spans="1:19" s="182" customFormat="1" ht="15.75" thickBot="1" x14ac:dyDescent="0.3">
      <c r="A17" s="475"/>
      <c r="B17" s="191" t="s">
        <v>82</v>
      </c>
      <c r="C17" s="192">
        <v>75</v>
      </c>
      <c r="D17" s="193"/>
      <c r="E17" s="194"/>
      <c r="F17" s="216">
        <f t="shared" ref="F17" si="14">D17*C17*1720/12</f>
        <v>0</v>
      </c>
      <c r="G17" s="217">
        <f t="shared" si="12"/>
        <v>0</v>
      </c>
      <c r="H17" s="218">
        <f t="shared" si="13"/>
        <v>0</v>
      </c>
      <c r="I17" s="216">
        <f t="shared" si="8"/>
        <v>0</v>
      </c>
      <c r="J17" s="179">
        <f t="shared" si="5"/>
        <v>0</v>
      </c>
      <c r="K17" s="481"/>
      <c r="L17" s="481"/>
      <c r="N17" s="183"/>
      <c r="P17" s="183"/>
      <c r="Q17" s="220"/>
      <c r="R17" s="220"/>
      <c r="S17" s="221"/>
    </row>
    <row r="18" spans="1:19" s="222" customFormat="1" ht="15.75" thickBot="1" x14ac:dyDescent="0.3">
      <c r="A18" s="198"/>
      <c r="B18" s="228"/>
      <c r="C18" s="205" t="s">
        <v>84</v>
      </c>
      <c r="D18" s="201">
        <f>SUM(D15:D17)</f>
        <v>0</v>
      </c>
      <c r="E18" s="202">
        <f t="shared" ref="E18:F18" si="15">SUM(E15:E17)</f>
        <v>0</v>
      </c>
      <c r="F18" s="203">
        <f t="shared" si="15"/>
        <v>0</v>
      </c>
      <c r="G18" s="204">
        <f>SUM(G15:G17)</f>
        <v>0</v>
      </c>
      <c r="H18" s="205">
        <f>SUM(H15:H17)</f>
        <v>0</v>
      </c>
      <c r="I18" s="203">
        <f t="shared" ref="I18:J18" si="16">SUM(I15:I17)</f>
        <v>0</v>
      </c>
      <c r="J18" s="205">
        <f t="shared" si="16"/>
        <v>0</v>
      </c>
      <c r="K18" s="481"/>
      <c r="L18" s="481"/>
      <c r="M18" s="223"/>
      <c r="N18" s="224"/>
      <c r="O18" s="223"/>
      <c r="P18" s="224"/>
      <c r="Q18" s="229">
        <f>F18+I18+M18+O18</f>
        <v>0</v>
      </c>
      <c r="R18" s="229">
        <f>G18+J18+N18+P18</f>
        <v>0</v>
      </c>
      <c r="S18" s="230">
        <f>SUM(Q18:R18)</f>
        <v>0</v>
      </c>
    </row>
    <row r="19" spans="1:19" s="182" customFormat="1" x14ac:dyDescent="0.25">
      <c r="A19" s="473" t="s">
        <v>56</v>
      </c>
      <c r="B19" s="213" t="s">
        <v>80</v>
      </c>
      <c r="C19" s="214">
        <v>27</v>
      </c>
      <c r="D19" s="174"/>
      <c r="E19" s="215"/>
      <c r="F19" s="176">
        <f>D19*C19*1720/12</f>
        <v>0</v>
      </c>
      <c r="G19" s="217">
        <f>E19*C19*1720/12</f>
        <v>0</v>
      </c>
      <c r="H19" s="179">
        <f>F19+G19</f>
        <v>0</v>
      </c>
      <c r="I19" s="216">
        <f t="shared" si="8"/>
        <v>0</v>
      </c>
      <c r="J19" s="231">
        <f t="shared" si="5"/>
        <v>0</v>
      </c>
      <c r="K19" s="481"/>
      <c r="L19" s="481"/>
      <c r="N19" s="183"/>
      <c r="P19" s="183"/>
      <c r="Q19" s="220"/>
      <c r="R19" s="220"/>
      <c r="S19" s="221"/>
    </row>
    <row r="20" spans="1:19" s="182" customFormat="1" x14ac:dyDescent="0.25">
      <c r="A20" s="474"/>
      <c r="B20" s="184" t="s">
        <v>81</v>
      </c>
      <c r="C20" s="185">
        <v>43</v>
      </c>
      <c r="D20" s="186"/>
      <c r="E20" s="187"/>
      <c r="F20" s="176">
        <f t="shared" ref="F20:F25" si="17">D20*C20*1720/12</f>
        <v>0</v>
      </c>
      <c r="G20" s="217">
        <f t="shared" ref="G20:G21" si="18">E20*C20*1720/12</f>
        <v>0</v>
      </c>
      <c r="H20" s="179">
        <f t="shared" ref="H20:H21" si="19">F20+G20</f>
        <v>0</v>
      </c>
      <c r="I20" s="216">
        <f>15%*F20</f>
        <v>0</v>
      </c>
      <c r="J20" s="179">
        <f t="shared" si="5"/>
        <v>0</v>
      </c>
      <c r="K20" s="481"/>
      <c r="L20" s="481"/>
      <c r="N20" s="183"/>
      <c r="P20" s="183"/>
      <c r="Q20" s="220"/>
      <c r="R20" s="220"/>
      <c r="S20" s="221"/>
    </row>
    <row r="21" spans="1:19" s="182" customFormat="1" ht="15.75" thickBot="1" x14ac:dyDescent="0.3">
      <c r="A21" s="475"/>
      <c r="B21" s="191" t="s">
        <v>82</v>
      </c>
      <c r="C21" s="192">
        <v>75</v>
      </c>
      <c r="D21" s="193"/>
      <c r="E21" s="194"/>
      <c r="F21" s="176">
        <f t="shared" si="17"/>
        <v>0</v>
      </c>
      <c r="G21" s="217">
        <f t="shared" si="18"/>
        <v>0</v>
      </c>
      <c r="H21" s="179">
        <f t="shared" si="19"/>
        <v>0</v>
      </c>
      <c r="I21" s="216">
        <f t="shared" si="8"/>
        <v>0</v>
      </c>
      <c r="J21" s="179">
        <f t="shared" si="5"/>
        <v>0</v>
      </c>
      <c r="K21" s="481"/>
      <c r="L21" s="481"/>
      <c r="N21" s="183"/>
      <c r="P21" s="183"/>
      <c r="Q21" s="220"/>
      <c r="R21" s="220"/>
      <c r="S21" s="221"/>
    </row>
    <row r="22" spans="1:19" s="222" customFormat="1" ht="15.75" thickBot="1" x14ac:dyDescent="0.3">
      <c r="A22" s="198"/>
      <c r="B22" s="228"/>
      <c r="C22" s="205" t="s">
        <v>85</v>
      </c>
      <c r="D22" s="201">
        <f>SUM(D19:D21)</f>
        <v>0</v>
      </c>
      <c r="E22" s="202">
        <f t="shared" ref="E22:G22" si="20">SUM(E19:E21)</f>
        <v>0</v>
      </c>
      <c r="F22" s="203">
        <f>SUM(F19:F21)</f>
        <v>0</v>
      </c>
      <c r="G22" s="204">
        <f t="shared" si="20"/>
        <v>0</v>
      </c>
      <c r="H22" s="205">
        <f>SUM(H19:H21)</f>
        <v>0</v>
      </c>
      <c r="I22" s="203">
        <f>SUM(I19:I21)</f>
        <v>0</v>
      </c>
      <c r="J22" s="205">
        <f t="shared" ref="J22" si="21">SUM(J19:J21)</f>
        <v>0</v>
      </c>
      <c r="K22" s="481"/>
      <c r="L22" s="481"/>
      <c r="M22" s="223"/>
      <c r="N22" s="224"/>
      <c r="O22" s="223"/>
      <c r="P22" s="225"/>
      <c r="Q22" s="226">
        <f>F22+I22+M22+O22</f>
        <v>0</v>
      </c>
      <c r="R22" s="227">
        <f>G22+J22+N22+P22</f>
        <v>0</v>
      </c>
      <c r="S22" s="212">
        <f>SUM(Q22:R22)</f>
        <v>0</v>
      </c>
    </row>
    <row r="23" spans="1:19" s="182" customFormat="1" x14ac:dyDescent="0.25">
      <c r="A23" s="473" t="s">
        <v>57</v>
      </c>
      <c r="B23" s="213" t="s">
        <v>80</v>
      </c>
      <c r="C23" s="214">
        <v>27</v>
      </c>
      <c r="D23" s="174"/>
      <c r="E23" s="215"/>
      <c r="F23" s="176">
        <f t="shared" si="17"/>
        <v>0</v>
      </c>
      <c r="G23" s="217">
        <f>E23*C23*1720/12</f>
        <v>0</v>
      </c>
      <c r="H23" s="179">
        <f>(F23+G23)</f>
        <v>0</v>
      </c>
      <c r="I23" s="216">
        <f t="shared" si="8"/>
        <v>0</v>
      </c>
      <c r="J23" s="179">
        <f t="shared" si="5"/>
        <v>0</v>
      </c>
      <c r="K23" s="481"/>
      <c r="L23" s="481"/>
      <c r="N23" s="183"/>
      <c r="P23" s="183"/>
      <c r="Q23" s="220"/>
      <c r="R23" s="220"/>
      <c r="S23" s="221"/>
    </row>
    <row r="24" spans="1:19" s="182" customFormat="1" x14ac:dyDescent="0.25">
      <c r="A24" s="474"/>
      <c r="B24" s="184" t="s">
        <v>81</v>
      </c>
      <c r="C24" s="185">
        <v>43</v>
      </c>
      <c r="D24" s="186"/>
      <c r="E24" s="187"/>
      <c r="F24" s="176">
        <f t="shared" si="17"/>
        <v>0</v>
      </c>
      <c r="G24" s="217">
        <f t="shared" ref="G24:G25" si="22">E24*C24*1720/12</f>
        <v>0</v>
      </c>
      <c r="H24" s="232">
        <f t="shared" ref="H24:H25" si="23">(F24+G24)</f>
        <v>0</v>
      </c>
      <c r="I24" s="216">
        <f t="shared" si="8"/>
        <v>0</v>
      </c>
      <c r="J24" s="179">
        <f t="shared" si="5"/>
        <v>0</v>
      </c>
      <c r="K24" s="481"/>
      <c r="L24" s="481"/>
      <c r="N24" s="183"/>
      <c r="P24" s="183"/>
      <c r="Q24" s="220"/>
      <c r="R24" s="220"/>
      <c r="S24" s="221"/>
    </row>
    <row r="25" spans="1:19" s="182" customFormat="1" ht="15.75" thickBot="1" x14ac:dyDescent="0.3">
      <c r="A25" s="475"/>
      <c r="B25" s="191" t="s">
        <v>82</v>
      </c>
      <c r="C25" s="192">
        <v>75</v>
      </c>
      <c r="D25" s="193"/>
      <c r="E25" s="194"/>
      <c r="F25" s="176">
        <f t="shared" si="17"/>
        <v>0</v>
      </c>
      <c r="G25" s="217">
        <f t="shared" si="22"/>
        <v>0</v>
      </c>
      <c r="H25" s="233">
        <f t="shared" si="23"/>
        <v>0</v>
      </c>
      <c r="I25" s="216">
        <f t="shared" si="8"/>
        <v>0</v>
      </c>
      <c r="J25" s="179">
        <f t="shared" si="5"/>
        <v>0</v>
      </c>
      <c r="K25" s="481"/>
      <c r="L25" s="481"/>
      <c r="N25" s="183"/>
      <c r="P25" s="183"/>
      <c r="Q25" s="234"/>
      <c r="R25" s="235"/>
      <c r="S25" s="236"/>
    </row>
    <row r="26" spans="1:19" s="222" customFormat="1" ht="15.6" customHeight="1" thickBot="1" x14ac:dyDescent="0.3">
      <c r="A26" s="198"/>
      <c r="B26" s="228"/>
      <c r="C26" s="205" t="s">
        <v>86</v>
      </c>
      <c r="D26" s="201">
        <f>SUM(D23:D25)</f>
        <v>0</v>
      </c>
      <c r="E26" s="237">
        <f t="shared" ref="E26:G26" si="24">SUM(E23:E25)</f>
        <v>0</v>
      </c>
      <c r="F26" s="203">
        <f>SUM(F23:F25)</f>
        <v>0</v>
      </c>
      <c r="G26" s="204">
        <f t="shared" si="24"/>
        <v>0</v>
      </c>
      <c r="H26" s="238">
        <f>SUM(H23:H25)</f>
        <v>0</v>
      </c>
      <c r="I26" s="203">
        <f>SUM(I23:I25)</f>
        <v>0</v>
      </c>
      <c r="J26" s="205">
        <f>SUM(J23:J25)</f>
        <v>0</v>
      </c>
      <c r="K26" s="482"/>
      <c r="L26" s="482"/>
      <c r="M26" s="239"/>
      <c r="N26" s="240"/>
      <c r="O26" s="223"/>
      <c r="P26" s="241"/>
      <c r="Q26" s="227">
        <f>F26+I26+M26+O26</f>
        <v>0</v>
      </c>
      <c r="R26" s="227">
        <f>G26+J26+N26+P26</f>
        <v>0</v>
      </c>
      <c r="S26" s="242">
        <f>SUM(Q26:R26)</f>
        <v>0</v>
      </c>
    </row>
    <row r="27" spans="1:19" s="182" customFormat="1" ht="12.75" customHeight="1" thickBot="1" x14ac:dyDescent="0.3">
      <c r="A27" s="243"/>
      <c r="B27" s="243"/>
      <c r="C27" s="244"/>
      <c r="E27" s="245"/>
      <c r="F27" s="190"/>
      <c r="G27" s="190"/>
      <c r="H27" s="246"/>
      <c r="J27" s="197"/>
      <c r="M27" s="245"/>
      <c r="N27" s="245"/>
      <c r="P27" s="245"/>
      <c r="S27" s="245"/>
    </row>
    <row r="28" spans="1:19" s="182" customFormat="1" ht="16.5" thickBot="1" x14ac:dyDescent="0.3">
      <c r="A28" s="488" t="s">
        <v>98</v>
      </c>
      <c r="B28" s="489"/>
      <c r="C28" s="490"/>
      <c r="D28" s="247">
        <f t="shared" ref="D28:J28" si="25">D10+D14+D18+D22+D26</f>
        <v>0</v>
      </c>
      <c r="E28" s="248">
        <f t="shared" si="25"/>
        <v>0</v>
      </c>
      <c r="F28" s="249">
        <f t="shared" si="25"/>
        <v>0</v>
      </c>
      <c r="G28" s="249">
        <f t="shared" si="25"/>
        <v>0</v>
      </c>
      <c r="H28" s="250">
        <f t="shared" si="25"/>
        <v>0</v>
      </c>
      <c r="I28" s="249">
        <f t="shared" si="25"/>
        <v>0</v>
      </c>
      <c r="J28" s="251">
        <f t="shared" si="25"/>
        <v>0</v>
      </c>
      <c r="K28" s="252">
        <f>K7</f>
        <v>0</v>
      </c>
      <c r="L28" s="252">
        <f>L7</f>
        <v>0</v>
      </c>
      <c r="M28" s="253">
        <f t="shared" ref="M28:P28" si="26">M10+M14+M18+M22+M26</f>
        <v>0</v>
      </c>
      <c r="N28" s="250">
        <f t="shared" si="26"/>
        <v>0</v>
      </c>
      <c r="O28" s="254">
        <f t="shared" si="26"/>
        <v>0</v>
      </c>
      <c r="P28" s="250">
        <f t="shared" si="26"/>
        <v>0</v>
      </c>
      <c r="Q28" s="249">
        <f>Q10+Q14+Q18+Q22+Q26+K28</f>
        <v>0</v>
      </c>
      <c r="R28" s="249">
        <f>R10+R14+R18+R22+R26+L28</f>
        <v>0</v>
      </c>
      <c r="S28" s="250">
        <f>S10+S14+S18+S22+S26+K28+L28</f>
        <v>0</v>
      </c>
    </row>
    <row r="29" spans="1:19" s="182" customFormat="1" ht="17.25" thickTop="1" thickBot="1" x14ac:dyDescent="0.3">
      <c r="A29" s="483" t="s">
        <v>99</v>
      </c>
      <c r="B29" s="491"/>
      <c r="C29" s="255" t="str">
        <f>IF(Q28&lt;=70%*S28,"OK","VINCOLO NON SODDISFATTO")</f>
        <v>OK</v>
      </c>
      <c r="H29" s="244"/>
      <c r="K29" s="256"/>
      <c r="Q29" s="257"/>
      <c r="R29" s="257"/>
      <c r="S29" s="257"/>
    </row>
    <row r="30" spans="1:19" s="182" customFormat="1" ht="32.1" customHeight="1" x14ac:dyDescent="0.25">
      <c r="A30" s="483" t="s">
        <v>104</v>
      </c>
      <c r="B30" s="491"/>
      <c r="C30" s="255" t="str">
        <f>IF(R28&gt;=30%*S28,"OK","VINCOLO NON SODDISFATTO")</f>
        <v>OK</v>
      </c>
      <c r="K30" s="256"/>
      <c r="S30" s="257"/>
    </row>
    <row r="31" spans="1:19" s="182" customFormat="1" ht="33" customHeight="1" thickTop="1" thickBot="1" x14ac:dyDescent="0.3">
      <c r="A31" s="483" t="s">
        <v>101</v>
      </c>
      <c r="B31" s="484"/>
      <c r="C31" s="258">
        <f>70%*Q27+45%*R27</f>
        <v>0</v>
      </c>
      <c r="K31" s="256"/>
    </row>
    <row r="32" spans="1:19" ht="17.25" thickTop="1" thickBot="1" x14ac:dyDescent="0.3">
      <c r="A32" s="483" t="s">
        <v>143</v>
      </c>
      <c r="B32" s="484"/>
      <c r="C32" s="392" t="str">
        <f>IF(SUM(M28:N28)&lt;=35%*S28, "OK", "VINCOLO NON SODDISFATTO")</f>
        <v>OK</v>
      </c>
      <c r="K32" s="26"/>
    </row>
    <row r="33" spans="1:11" s="182" customFormat="1" ht="52.5" customHeight="1" thickTop="1" thickBot="1" x14ac:dyDescent="0.3">
      <c r="A33" s="483" t="s">
        <v>102</v>
      </c>
      <c r="B33" s="484"/>
      <c r="C33" s="258">
        <f>80%*Q28+60%*R28</f>
        <v>0</v>
      </c>
      <c r="K33" s="256"/>
    </row>
    <row r="34" spans="1:11" s="182" customFormat="1" x14ac:dyDescent="0.25">
      <c r="H34" s="244"/>
      <c r="K34" s="256"/>
    </row>
    <row r="35" spans="1:11" s="182" customFormat="1" ht="16.5" thickTop="1" thickBot="1" x14ac:dyDescent="0.3">
      <c r="A35" s="485" t="s">
        <v>91</v>
      </c>
      <c r="B35" s="259" t="s">
        <v>80</v>
      </c>
      <c r="C35" s="260">
        <f t="shared" ref="C35:D37" si="27">D23+D19+D15+D11+D7</f>
        <v>0</v>
      </c>
      <c r="D35" s="260">
        <f t="shared" si="27"/>
        <v>0</v>
      </c>
      <c r="E35" s="260">
        <f>SUM(C35:D35)</f>
        <v>0</v>
      </c>
      <c r="H35" s="244"/>
      <c r="K35" s="256"/>
    </row>
    <row r="36" spans="1:11" s="182" customFormat="1" ht="16.5" thickTop="1" thickBot="1" x14ac:dyDescent="0.3">
      <c r="A36" s="486"/>
      <c r="B36" s="261" t="s">
        <v>81</v>
      </c>
      <c r="C36" s="260">
        <f t="shared" si="27"/>
        <v>0</v>
      </c>
      <c r="D36" s="260">
        <f t="shared" si="27"/>
        <v>0</v>
      </c>
      <c r="E36" s="260">
        <f t="shared" ref="E36:E37" si="28">SUM(C36:D36)</f>
        <v>0</v>
      </c>
      <c r="H36" s="244"/>
      <c r="K36" s="256"/>
    </row>
    <row r="37" spans="1:11" s="182" customFormat="1" ht="16.5" thickTop="1" thickBot="1" x14ac:dyDescent="0.3">
      <c r="A37" s="487"/>
      <c r="B37" s="262" t="s">
        <v>82</v>
      </c>
      <c r="C37" s="260">
        <f t="shared" si="27"/>
        <v>0</v>
      </c>
      <c r="D37" s="260">
        <f t="shared" si="27"/>
        <v>0</v>
      </c>
      <c r="E37" s="260">
        <f t="shared" si="28"/>
        <v>0</v>
      </c>
      <c r="H37" s="244"/>
      <c r="K37" s="256"/>
    </row>
    <row r="38" spans="1:11" s="182" customFormat="1" ht="16.5" thickTop="1" thickBot="1" x14ac:dyDescent="0.3">
      <c r="A38" s="263"/>
      <c r="B38" s="264" t="s">
        <v>58</v>
      </c>
      <c r="C38" s="260">
        <f>SUM(C35:C37)</f>
        <v>0</v>
      </c>
      <c r="D38" s="260">
        <f>SUM(D35:D37)</f>
        <v>0</v>
      </c>
      <c r="E38" s="260">
        <f>SUM(E35:E37)</f>
        <v>0</v>
      </c>
      <c r="H38" s="244"/>
      <c r="K38" s="256"/>
    </row>
    <row r="39" spans="1:11" s="182" customFormat="1" x14ac:dyDescent="0.25">
      <c r="C39" s="244"/>
      <c r="H39" s="244"/>
      <c r="K39" s="256"/>
    </row>
    <row r="40" spans="1:11" s="182" customFormat="1" x14ac:dyDescent="0.25">
      <c r="C40" s="244"/>
      <c r="H40" s="244"/>
      <c r="K40" s="256"/>
    </row>
    <row r="41" spans="1:11" s="182" customFormat="1" x14ac:dyDescent="0.25">
      <c r="C41" s="244"/>
      <c r="H41" s="244"/>
      <c r="K41" s="256"/>
    </row>
    <row r="42" spans="1:11" x14ac:dyDescent="0.25">
      <c r="C42" s="25"/>
      <c r="H42" s="25"/>
      <c r="K42" s="26"/>
    </row>
    <row r="43" spans="1:11" x14ac:dyDescent="0.25">
      <c r="C43" s="25"/>
      <c r="H43" s="25"/>
      <c r="K43" s="26"/>
    </row>
    <row r="44" spans="1:11" ht="15.75" thickBot="1" x14ac:dyDescent="0.3">
      <c r="C44" s="25"/>
      <c r="H44" s="25"/>
      <c r="K44" s="27"/>
    </row>
    <row r="45" spans="1:11" ht="15.75" thickTop="1" x14ac:dyDescent="0.25">
      <c r="C45" s="25"/>
      <c r="H45" s="25"/>
    </row>
    <row r="46" spans="1:11" x14ac:dyDescent="0.25">
      <c r="C46" s="25"/>
      <c r="H46" s="25"/>
    </row>
    <row r="47" spans="1:11" x14ac:dyDescent="0.25">
      <c r="C47" s="25"/>
      <c r="H47" s="25"/>
    </row>
    <row r="48" spans="1:11" x14ac:dyDescent="0.25">
      <c r="H48" s="25"/>
    </row>
    <row r="49" spans="8:8" x14ac:dyDescent="0.25">
      <c r="H49" s="25"/>
    </row>
    <row r="50" spans="8:8" x14ac:dyDescent="0.25">
      <c r="H50" s="25"/>
    </row>
    <row r="51" spans="8:8" x14ac:dyDescent="0.25">
      <c r="H51" s="25"/>
    </row>
  </sheetData>
  <mergeCells count="22">
    <mergeCell ref="A28:C28"/>
    <mergeCell ref="A30:B30"/>
    <mergeCell ref="A31:B31"/>
    <mergeCell ref="A35:A37"/>
    <mergeCell ref="A33:B33"/>
    <mergeCell ref="A29:B29"/>
    <mergeCell ref="A32:B32"/>
    <mergeCell ref="K5:L5"/>
    <mergeCell ref="Q5:S5"/>
    <mergeCell ref="B6:C6"/>
    <mergeCell ref="A7:A9"/>
    <mergeCell ref="A11:A13"/>
    <mergeCell ref="M5:N5"/>
    <mergeCell ref="O5:P5"/>
    <mergeCell ref="K7:K26"/>
    <mergeCell ref="L7:L26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 G14:J14 F18:J18 F22:H22 I22:J22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9D125-1A4F-4EE4-A04B-680B84C0357B}">
  <dimension ref="A4:S50"/>
  <sheetViews>
    <sheetView zoomScaleNormal="100" workbookViewId="0">
      <pane xSplit="1" ySplit="6" topLeftCell="B16" activePane="bottomRight" state="frozen"/>
      <selection pane="topRight" activeCell="B1" sqref="B1"/>
      <selection pane="bottomLeft" activeCell="A3" sqref="A3"/>
      <selection pane="bottomRight" activeCell="I31" sqref="I31"/>
    </sheetView>
  </sheetViews>
  <sheetFormatPr defaultColWidth="14.140625" defaultRowHeight="15" x14ac:dyDescent="0.25"/>
  <cols>
    <col min="1" max="1" width="26.7109375" style="10" customWidth="1"/>
    <col min="2" max="3" width="14.140625" style="10"/>
    <col min="4" max="4" width="10.85546875" style="10" customWidth="1"/>
    <col min="5" max="5" width="12.42578125" style="10" customWidth="1"/>
    <col min="6" max="9" width="14.140625" style="10"/>
    <col min="10" max="10" width="14.140625" style="10" customWidth="1"/>
    <col min="11" max="11" width="20.42578125" style="10" bestFit="1" customWidth="1"/>
    <col min="12" max="12" width="20.42578125" style="10" customWidth="1"/>
    <col min="13" max="19" width="14.140625" style="10"/>
    <col min="20" max="20" width="21.42578125" style="10" customWidth="1"/>
    <col min="21" max="16384" width="14.140625" style="10"/>
  </cols>
  <sheetData>
    <row r="4" spans="1:19" ht="15.75" thickBot="1" x14ac:dyDescent="0.3"/>
    <row r="5" spans="1:19" s="159" customFormat="1" ht="41.45" customHeight="1" thickTop="1" thickBot="1" x14ac:dyDescent="0.3">
      <c r="A5" s="476" t="s">
        <v>103</v>
      </c>
      <c r="B5" s="476"/>
      <c r="C5" s="476"/>
      <c r="D5" s="476"/>
      <c r="E5" s="477"/>
      <c r="F5" s="472" t="s">
        <v>93</v>
      </c>
      <c r="G5" s="472"/>
      <c r="H5" s="472"/>
      <c r="I5" s="472" t="s">
        <v>94</v>
      </c>
      <c r="J5" s="472"/>
      <c r="K5" s="478" t="s">
        <v>65</v>
      </c>
      <c r="L5" s="478"/>
      <c r="M5" s="478" t="s">
        <v>66</v>
      </c>
      <c r="N5" s="478"/>
      <c r="O5" s="478" t="s">
        <v>67</v>
      </c>
      <c r="P5" s="478"/>
      <c r="Q5" s="472" t="s">
        <v>95</v>
      </c>
      <c r="R5" s="472"/>
      <c r="S5" s="472"/>
    </row>
    <row r="6" spans="1:19" s="171" customFormat="1" ht="61.5" thickTop="1" thickBot="1" x14ac:dyDescent="0.3">
      <c r="A6" s="160" t="s">
        <v>96</v>
      </c>
      <c r="B6" s="492" t="s">
        <v>105</v>
      </c>
      <c r="C6" s="492"/>
      <c r="D6" s="161" t="s">
        <v>71</v>
      </c>
      <c r="E6" s="162" t="s">
        <v>72</v>
      </c>
      <c r="F6" s="163" t="s">
        <v>73</v>
      </c>
      <c r="G6" s="164" t="s">
        <v>74</v>
      </c>
      <c r="H6" s="165" t="s">
        <v>75</v>
      </c>
      <c r="I6" s="163" t="s">
        <v>73</v>
      </c>
      <c r="J6" s="166" t="s">
        <v>74</v>
      </c>
      <c r="K6" s="386" t="s">
        <v>76</v>
      </c>
      <c r="L6" s="387" t="s">
        <v>77</v>
      </c>
      <c r="M6" s="167" t="s">
        <v>76</v>
      </c>
      <c r="N6" s="169" t="s">
        <v>77</v>
      </c>
      <c r="O6" s="163" t="s">
        <v>76</v>
      </c>
      <c r="P6" s="169" t="s">
        <v>77</v>
      </c>
      <c r="Q6" s="163" t="s">
        <v>76</v>
      </c>
      <c r="R6" s="170" t="s">
        <v>77</v>
      </c>
      <c r="S6" s="166" t="s">
        <v>75</v>
      </c>
    </row>
    <row r="7" spans="1:19" s="182" customFormat="1" ht="15.75" thickTop="1" x14ac:dyDescent="0.25">
      <c r="A7" s="473" t="s">
        <v>53</v>
      </c>
      <c r="B7" s="172" t="s">
        <v>80</v>
      </c>
      <c r="C7" s="173">
        <v>31</v>
      </c>
      <c r="D7" s="174"/>
      <c r="E7" s="175"/>
      <c r="F7" s="176">
        <f>D7*C7*1500/12</f>
        <v>0</v>
      </c>
      <c r="G7" s="177">
        <f>E7*C7*1500/12</f>
        <v>0</v>
      </c>
      <c r="H7" s="178">
        <f>F7+G7</f>
        <v>0</v>
      </c>
      <c r="I7" s="176">
        <f>15%*F7</f>
        <v>0</v>
      </c>
      <c r="J7" s="384">
        <f>15%*G7</f>
        <v>0</v>
      </c>
      <c r="K7" s="480"/>
      <c r="L7" s="480"/>
      <c r="M7" s="180"/>
      <c r="N7" s="181"/>
      <c r="P7" s="183"/>
      <c r="S7" s="183"/>
    </row>
    <row r="8" spans="1:19" s="182" customFormat="1" x14ac:dyDescent="0.25">
      <c r="A8" s="474"/>
      <c r="B8" s="184" t="s">
        <v>81</v>
      </c>
      <c r="C8" s="185">
        <v>48</v>
      </c>
      <c r="D8" s="186"/>
      <c r="E8" s="187"/>
      <c r="F8" s="176">
        <f t="shared" ref="F8:F9" si="0">D8*C8*1500/12</f>
        <v>0</v>
      </c>
      <c r="G8" s="177">
        <f t="shared" ref="G8:G9" si="1">E8*C8*1500/12</f>
        <v>0</v>
      </c>
      <c r="H8" s="178">
        <f t="shared" ref="H8:H9" si="2">F8+G8</f>
        <v>0</v>
      </c>
      <c r="I8" s="176">
        <f t="shared" ref="I8:J9" si="3">15%*F8</f>
        <v>0</v>
      </c>
      <c r="J8" s="384">
        <f t="shared" si="3"/>
        <v>0</v>
      </c>
      <c r="K8" s="481"/>
      <c r="L8" s="481"/>
      <c r="M8" s="180"/>
      <c r="N8" s="181"/>
      <c r="P8" s="183"/>
      <c r="Q8" s="190"/>
      <c r="S8" s="183"/>
    </row>
    <row r="9" spans="1:19" s="182" customFormat="1" ht="15.75" thickBot="1" x14ac:dyDescent="0.3">
      <c r="A9" s="475"/>
      <c r="B9" s="191" t="s">
        <v>82</v>
      </c>
      <c r="C9" s="192">
        <v>73</v>
      </c>
      <c r="D9" s="193"/>
      <c r="E9" s="194"/>
      <c r="F9" s="176">
        <f t="shared" si="0"/>
        <v>0</v>
      </c>
      <c r="G9" s="177">
        <f t="shared" si="1"/>
        <v>0</v>
      </c>
      <c r="H9" s="178">
        <f t="shared" si="2"/>
        <v>0</v>
      </c>
      <c r="I9" s="176">
        <f t="shared" si="3"/>
        <v>0</v>
      </c>
      <c r="J9" s="384">
        <f>15%*G9</f>
        <v>0</v>
      </c>
      <c r="K9" s="481"/>
      <c r="L9" s="481"/>
      <c r="M9" s="180"/>
      <c r="N9" s="181"/>
      <c r="P9" s="183"/>
      <c r="Q9" s="196"/>
      <c r="R9" s="197"/>
      <c r="S9" s="183"/>
    </row>
    <row r="10" spans="1:19" s="182" customFormat="1" ht="15.75" thickBot="1" x14ac:dyDescent="0.3">
      <c r="A10" s="198"/>
      <c r="B10" s="199"/>
      <c r="C10" s="200" t="s">
        <v>79</v>
      </c>
      <c r="D10" s="201">
        <f>SUM(D7:D9)</f>
        <v>0</v>
      </c>
      <c r="E10" s="202">
        <f t="shared" ref="E10" si="4">SUM(E7:E9)</f>
        <v>0</v>
      </c>
      <c r="F10" s="203">
        <f>SUM(F7:F9)</f>
        <v>0</v>
      </c>
      <c r="G10" s="204">
        <f>SUM(G7:G9)</f>
        <v>0</v>
      </c>
      <c r="H10" s="205">
        <f>SUM(H7:H9)</f>
        <v>0</v>
      </c>
      <c r="I10" s="203">
        <f>SUM(I7:I9)</f>
        <v>0</v>
      </c>
      <c r="J10" s="383">
        <f>SUM(J7:J9)</f>
        <v>0</v>
      </c>
      <c r="K10" s="481"/>
      <c r="L10" s="481"/>
      <c r="M10" s="206"/>
      <c r="N10" s="207"/>
      <c r="O10" s="208"/>
      <c r="P10" s="209"/>
      <c r="Q10" s="210">
        <f>F10+I10+M10+O10</f>
        <v>0</v>
      </c>
      <c r="R10" s="211">
        <f>G10+J10+N10+P10</f>
        <v>0</v>
      </c>
      <c r="S10" s="212">
        <f>SUM(Q10:R10)</f>
        <v>0</v>
      </c>
    </row>
    <row r="11" spans="1:19" s="182" customFormat="1" x14ac:dyDescent="0.25">
      <c r="A11" s="473" t="s">
        <v>54</v>
      </c>
      <c r="B11" s="213" t="s">
        <v>80</v>
      </c>
      <c r="C11" s="173">
        <v>31</v>
      </c>
      <c r="D11" s="174"/>
      <c r="E11" s="215"/>
      <c r="F11" s="216">
        <f>D11*C11*1500/12</f>
        <v>0</v>
      </c>
      <c r="G11" s="217">
        <f>E11*C11*1500/12</f>
        <v>0</v>
      </c>
      <c r="H11" s="218">
        <f>F11+G11</f>
        <v>0</v>
      </c>
      <c r="I11" s="216">
        <f>15%*F11</f>
        <v>0</v>
      </c>
      <c r="J11" s="384">
        <f t="shared" ref="J11:J25" si="5">15%*G11</f>
        <v>0</v>
      </c>
      <c r="K11" s="481"/>
      <c r="L11" s="481"/>
      <c r="N11" s="183"/>
      <c r="P11" s="183"/>
      <c r="Q11" s="219"/>
      <c r="R11" s="220"/>
      <c r="S11" s="221"/>
    </row>
    <row r="12" spans="1:19" s="182" customFormat="1" x14ac:dyDescent="0.25">
      <c r="A12" s="474"/>
      <c r="B12" s="184" t="s">
        <v>81</v>
      </c>
      <c r="C12" s="185">
        <v>48</v>
      </c>
      <c r="D12" s="186"/>
      <c r="E12" s="187"/>
      <c r="F12" s="216">
        <f t="shared" ref="F12:F13" si="6">D12*C12*1500/12</f>
        <v>0</v>
      </c>
      <c r="G12" s="217">
        <f t="shared" ref="G12:G13" si="7">E12*C12*1500/12</f>
        <v>0</v>
      </c>
      <c r="H12" s="218">
        <f t="shared" ref="H12:H13" si="8">F12+G12</f>
        <v>0</v>
      </c>
      <c r="I12" s="216">
        <f t="shared" ref="I12:I25" si="9">15%*F12</f>
        <v>0</v>
      </c>
      <c r="J12" s="384">
        <f t="shared" si="5"/>
        <v>0</v>
      </c>
      <c r="K12" s="481"/>
      <c r="L12" s="481"/>
      <c r="N12" s="183"/>
      <c r="P12" s="183"/>
      <c r="Q12" s="220"/>
      <c r="R12" s="220"/>
      <c r="S12" s="221"/>
    </row>
    <row r="13" spans="1:19" s="182" customFormat="1" ht="15.75" thickBot="1" x14ac:dyDescent="0.3">
      <c r="A13" s="475"/>
      <c r="B13" s="191" t="s">
        <v>82</v>
      </c>
      <c r="C13" s="192">
        <v>73</v>
      </c>
      <c r="D13" s="193"/>
      <c r="E13" s="194"/>
      <c r="F13" s="216">
        <f t="shared" si="6"/>
        <v>0</v>
      </c>
      <c r="G13" s="217">
        <f t="shared" si="7"/>
        <v>0</v>
      </c>
      <c r="H13" s="218">
        <f t="shared" si="8"/>
        <v>0</v>
      </c>
      <c r="I13" s="216">
        <f t="shared" si="9"/>
        <v>0</v>
      </c>
      <c r="J13" s="384">
        <f t="shared" si="5"/>
        <v>0</v>
      </c>
      <c r="K13" s="481"/>
      <c r="L13" s="481"/>
      <c r="N13" s="183"/>
      <c r="P13" s="183"/>
      <c r="Q13" s="220"/>
      <c r="R13" s="220"/>
      <c r="S13" s="221"/>
    </row>
    <row r="14" spans="1:19" s="222" customFormat="1" ht="15.75" thickBot="1" x14ac:dyDescent="0.3">
      <c r="A14" s="198"/>
      <c r="B14" s="199"/>
      <c r="C14" s="200" t="s">
        <v>83</v>
      </c>
      <c r="D14" s="201">
        <f>SUM(D11:D13)</f>
        <v>0</v>
      </c>
      <c r="E14" s="202">
        <f t="shared" ref="E14" si="10">SUM(E11:E13)</f>
        <v>0</v>
      </c>
      <c r="F14" s="203">
        <f>SUM(F11:F13)</f>
        <v>0</v>
      </c>
      <c r="G14" s="204">
        <f>SUM(G11:G13)</f>
        <v>0</v>
      </c>
      <c r="H14" s="205">
        <f>SUM(H11:H13)</f>
        <v>0</v>
      </c>
      <c r="I14" s="203">
        <f t="shared" ref="I14:J14" si="11">SUM(I11:I13)</f>
        <v>0</v>
      </c>
      <c r="J14" s="383">
        <f t="shared" si="11"/>
        <v>0</v>
      </c>
      <c r="K14" s="481"/>
      <c r="L14" s="481"/>
      <c r="M14" s="223"/>
      <c r="N14" s="224"/>
      <c r="O14" s="223"/>
      <c r="P14" s="225"/>
      <c r="Q14" s="226">
        <f>F14+I14+M14+O14</f>
        <v>0</v>
      </c>
      <c r="R14" s="227">
        <f>G14+J14+N14+P14</f>
        <v>0</v>
      </c>
      <c r="S14" s="212">
        <f>SUM(Q14:R14)</f>
        <v>0</v>
      </c>
    </row>
    <row r="15" spans="1:19" s="182" customFormat="1" x14ac:dyDescent="0.25">
      <c r="A15" s="473" t="s">
        <v>55</v>
      </c>
      <c r="B15" s="213" t="s">
        <v>80</v>
      </c>
      <c r="C15" s="173">
        <v>31</v>
      </c>
      <c r="D15" s="174"/>
      <c r="E15" s="215"/>
      <c r="F15" s="216">
        <f>D15*C15*1500/12</f>
        <v>0</v>
      </c>
      <c r="G15" s="217">
        <f>E15*C15*1500/12</f>
        <v>0</v>
      </c>
      <c r="H15" s="218">
        <f>F15+G15</f>
        <v>0</v>
      </c>
      <c r="I15" s="216">
        <f t="shared" si="9"/>
        <v>0</v>
      </c>
      <c r="J15" s="384">
        <f t="shared" si="5"/>
        <v>0</v>
      </c>
      <c r="K15" s="481"/>
      <c r="L15" s="481"/>
      <c r="N15" s="183"/>
      <c r="P15" s="183"/>
      <c r="Q15" s="220"/>
      <c r="R15" s="220"/>
      <c r="S15" s="221"/>
    </row>
    <row r="16" spans="1:19" s="182" customFormat="1" x14ac:dyDescent="0.25">
      <c r="A16" s="474"/>
      <c r="B16" s="184" t="s">
        <v>81</v>
      </c>
      <c r="C16" s="185">
        <v>48</v>
      </c>
      <c r="D16" s="186"/>
      <c r="E16" s="187"/>
      <c r="F16" s="216">
        <f t="shared" ref="F16:F17" si="12">D16*C16*1500/12</f>
        <v>0</v>
      </c>
      <c r="G16" s="217">
        <f t="shared" ref="G16:G17" si="13">E16*C16*1500/12</f>
        <v>0</v>
      </c>
      <c r="H16" s="218">
        <f t="shared" ref="H16:H17" si="14">F16+G16</f>
        <v>0</v>
      </c>
      <c r="I16" s="216">
        <f t="shared" si="9"/>
        <v>0</v>
      </c>
      <c r="J16" s="384">
        <f t="shared" si="5"/>
        <v>0</v>
      </c>
      <c r="K16" s="481"/>
      <c r="L16" s="481"/>
      <c r="N16" s="183"/>
      <c r="P16" s="183"/>
      <c r="Q16" s="220"/>
      <c r="R16" s="220"/>
      <c r="S16" s="221"/>
    </row>
    <row r="17" spans="1:19" s="182" customFormat="1" ht="15.75" thickBot="1" x14ac:dyDescent="0.3">
      <c r="A17" s="475"/>
      <c r="B17" s="191" t="s">
        <v>82</v>
      </c>
      <c r="C17" s="192">
        <v>73</v>
      </c>
      <c r="D17" s="193"/>
      <c r="E17" s="194"/>
      <c r="F17" s="216">
        <f t="shared" si="12"/>
        <v>0</v>
      </c>
      <c r="G17" s="217">
        <f t="shared" si="13"/>
        <v>0</v>
      </c>
      <c r="H17" s="218">
        <f t="shared" si="14"/>
        <v>0</v>
      </c>
      <c r="I17" s="216">
        <f t="shared" si="9"/>
        <v>0</v>
      </c>
      <c r="J17" s="384">
        <f t="shared" si="5"/>
        <v>0</v>
      </c>
      <c r="K17" s="481"/>
      <c r="L17" s="481"/>
      <c r="N17" s="183"/>
      <c r="P17" s="183"/>
      <c r="Q17" s="220"/>
      <c r="R17" s="220"/>
      <c r="S17" s="221"/>
    </row>
    <row r="18" spans="1:19" s="222" customFormat="1" ht="15.75" thickBot="1" x14ac:dyDescent="0.3">
      <c r="A18" s="198"/>
      <c r="B18" s="228"/>
      <c r="C18" s="205" t="s">
        <v>84</v>
      </c>
      <c r="D18" s="201">
        <f>SUM(D15:D17)</f>
        <v>0</v>
      </c>
      <c r="E18" s="202">
        <f t="shared" ref="E18:F18" si="15">SUM(E15:E17)</f>
        <v>0</v>
      </c>
      <c r="F18" s="203">
        <f t="shared" si="15"/>
        <v>0</v>
      </c>
      <c r="G18" s="204">
        <f>SUM(G15:G17)</f>
        <v>0</v>
      </c>
      <c r="H18" s="205">
        <f>SUM(H15:H17)</f>
        <v>0</v>
      </c>
      <c r="I18" s="203">
        <f t="shared" ref="I18:J18" si="16">SUM(I15:I17)</f>
        <v>0</v>
      </c>
      <c r="J18" s="383">
        <f t="shared" si="16"/>
        <v>0</v>
      </c>
      <c r="K18" s="481"/>
      <c r="L18" s="481"/>
      <c r="M18" s="223"/>
      <c r="N18" s="224"/>
      <c r="O18" s="223"/>
      <c r="P18" s="224"/>
      <c r="Q18" s="229">
        <f>F18+I18+M18+O18</f>
        <v>0</v>
      </c>
      <c r="R18" s="229">
        <f>G18+J18+N18+P18</f>
        <v>0</v>
      </c>
      <c r="S18" s="230">
        <f>SUM(Q18:R18)</f>
        <v>0</v>
      </c>
    </row>
    <row r="19" spans="1:19" s="182" customFormat="1" x14ac:dyDescent="0.25">
      <c r="A19" s="473" t="s">
        <v>56</v>
      </c>
      <c r="B19" s="213" t="s">
        <v>80</v>
      </c>
      <c r="C19" s="173">
        <v>31</v>
      </c>
      <c r="D19" s="174"/>
      <c r="E19" s="215"/>
      <c r="F19" s="176">
        <f>D19*C19*1500/12</f>
        <v>0</v>
      </c>
      <c r="G19" s="217">
        <f>E19*C19*1500/12</f>
        <v>0</v>
      </c>
      <c r="H19" s="179">
        <f>F19+G19</f>
        <v>0</v>
      </c>
      <c r="I19" s="216">
        <f t="shared" si="9"/>
        <v>0</v>
      </c>
      <c r="J19" s="385">
        <f t="shared" si="5"/>
        <v>0</v>
      </c>
      <c r="K19" s="481"/>
      <c r="L19" s="481"/>
      <c r="N19" s="183"/>
      <c r="P19" s="183"/>
      <c r="Q19" s="220"/>
      <c r="R19" s="220"/>
      <c r="S19" s="221"/>
    </row>
    <row r="20" spans="1:19" s="182" customFormat="1" x14ac:dyDescent="0.25">
      <c r="A20" s="474"/>
      <c r="B20" s="184" t="s">
        <v>81</v>
      </c>
      <c r="C20" s="185">
        <v>48</v>
      </c>
      <c r="D20" s="186"/>
      <c r="E20" s="187"/>
      <c r="F20" s="176">
        <f t="shared" ref="F20:F21" si="17">D20*C20*1500/12</f>
        <v>0</v>
      </c>
      <c r="G20" s="217">
        <f t="shared" ref="G20:G21" si="18">E20*C20*1500/12</f>
        <v>0</v>
      </c>
      <c r="H20" s="179">
        <f t="shared" ref="H20:H21" si="19">F20+G20</f>
        <v>0</v>
      </c>
      <c r="I20" s="216">
        <f>15%*F20</f>
        <v>0</v>
      </c>
      <c r="J20" s="384">
        <f t="shared" si="5"/>
        <v>0</v>
      </c>
      <c r="K20" s="481"/>
      <c r="L20" s="481"/>
      <c r="N20" s="183"/>
      <c r="P20" s="183"/>
      <c r="Q20" s="220"/>
      <c r="R20" s="220"/>
      <c r="S20" s="221"/>
    </row>
    <row r="21" spans="1:19" s="182" customFormat="1" ht="15.75" thickBot="1" x14ac:dyDescent="0.3">
      <c r="A21" s="475"/>
      <c r="B21" s="191" t="s">
        <v>82</v>
      </c>
      <c r="C21" s="192">
        <v>73</v>
      </c>
      <c r="D21" s="193"/>
      <c r="E21" s="194"/>
      <c r="F21" s="176">
        <f t="shared" si="17"/>
        <v>0</v>
      </c>
      <c r="G21" s="217">
        <f t="shared" si="18"/>
        <v>0</v>
      </c>
      <c r="H21" s="179">
        <f t="shared" si="19"/>
        <v>0</v>
      </c>
      <c r="I21" s="216">
        <f t="shared" si="9"/>
        <v>0</v>
      </c>
      <c r="J21" s="384">
        <f t="shared" si="5"/>
        <v>0</v>
      </c>
      <c r="K21" s="481"/>
      <c r="L21" s="481"/>
      <c r="N21" s="183"/>
      <c r="P21" s="183"/>
      <c r="Q21" s="220"/>
      <c r="R21" s="220"/>
      <c r="S21" s="221"/>
    </row>
    <row r="22" spans="1:19" s="222" customFormat="1" ht="15.75" thickBot="1" x14ac:dyDescent="0.3">
      <c r="A22" s="198"/>
      <c r="B22" s="228"/>
      <c r="C22" s="205" t="s">
        <v>85</v>
      </c>
      <c r="D22" s="201">
        <f>SUM(D19:D21)</f>
        <v>0</v>
      </c>
      <c r="E22" s="202">
        <f t="shared" ref="E22:G22" si="20">SUM(E19:E21)</f>
        <v>0</v>
      </c>
      <c r="F22" s="203">
        <f>SUM(F19:F21)</f>
        <v>0</v>
      </c>
      <c r="G22" s="204">
        <f t="shared" si="20"/>
        <v>0</v>
      </c>
      <c r="H22" s="205">
        <f>SUM(H19:H21)</f>
        <v>0</v>
      </c>
      <c r="I22" s="203">
        <f>SUM(I19:I21)</f>
        <v>0</v>
      </c>
      <c r="J22" s="383">
        <f t="shared" ref="J22" si="21">SUM(J19:J21)</f>
        <v>0</v>
      </c>
      <c r="K22" s="481"/>
      <c r="L22" s="481"/>
      <c r="M22" s="223"/>
      <c r="N22" s="224"/>
      <c r="O22" s="223"/>
      <c r="P22" s="225"/>
      <c r="Q22" s="226">
        <f>F22+I22+M22+O22</f>
        <v>0</v>
      </c>
      <c r="R22" s="227">
        <f>G22+J22+N22+P22</f>
        <v>0</v>
      </c>
      <c r="S22" s="212">
        <f>SUM(Q22:R22)</f>
        <v>0</v>
      </c>
    </row>
    <row r="23" spans="1:19" s="182" customFormat="1" x14ac:dyDescent="0.25">
      <c r="A23" s="473" t="s">
        <v>57</v>
      </c>
      <c r="B23" s="213" t="s">
        <v>80</v>
      </c>
      <c r="C23" s="173">
        <v>31</v>
      </c>
      <c r="D23" s="174"/>
      <c r="E23" s="215"/>
      <c r="F23" s="176">
        <f>D23*C23*1500/12</f>
        <v>0</v>
      </c>
      <c r="G23" s="217">
        <f>E23*C23*1500/12</f>
        <v>0</v>
      </c>
      <c r="H23" s="179">
        <f>(F23+G23)</f>
        <v>0</v>
      </c>
      <c r="I23" s="216">
        <f t="shared" si="9"/>
        <v>0</v>
      </c>
      <c r="J23" s="384">
        <f t="shared" si="5"/>
        <v>0</v>
      </c>
      <c r="K23" s="481"/>
      <c r="L23" s="481"/>
      <c r="N23" s="183"/>
      <c r="P23" s="183"/>
      <c r="Q23" s="220"/>
      <c r="R23" s="220"/>
      <c r="S23" s="221"/>
    </row>
    <row r="24" spans="1:19" s="182" customFormat="1" x14ac:dyDescent="0.25">
      <c r="A24" s="474"/>
      <c r="B24" s="184" t="s">
        <v>81</v>
      </c>
      <c r="C24" s="185">
        <v>48</v>
      </c>
      <c r="D24" s="186"/>
      <c r="E24" s="187"/>
      <c r="F24" s="176">
        <f t="shared" ref="F24:F25" si="22">D24*C24*1500/12</f>
        <v>0</v>
      </c>
      <c r="G24" s="217">
        <f t="shared" ref="G24:G25" si="23">E24*C24*1500/12</f>
        <v>0</v>
      </c>
      <c r="H24" s="232">
        <f t="shared" ref="H24:H25" si="24">(F24+G24)</f>
        <v>0</v>
      </c>
      <c r="I24" s="216">
        <f t="shared" si="9"/>
        <v>0</v>
      </c>
      <c r="J24" s="384">
        <f t="shared" si="5"/>
        <v>0</v>
      </c>
      <c r="K24" s="481"/>
      <c r="L24" s="481"/>
      <c r="N24" s="183"/>
      <c r="P24" s="183"/>
      <c r="Q24" s="220"/>
      <c r="R24" s="220"/>
      <c r="S24" s="221"/>
    </row>
    <row r="25" spans="1:19" s="182" customFormat="1" ht="15.75" thickBot="1" x14ac:dyDescent="0.3">
      <c r="A25" s="475"/>
      <c r="B25" s="191" t="s">
        <v>82</v>
      </c>
      <c r="C25" s="192">
        <v>73</v>
      </c>
      <c r="D25" s="193"/>
      <c r="E25" s="194"/>
      <c r="F25" s="176">
        <f t="shared" si="22"/>
        <v>0</v>
      </c>
      <c r="G25" s="217">
        <f t="shared" si="23"/>
        <v>0</v>
      </c>
      <c r="H25" s="233">
        <f t="shared" si="24"/>
        <v>0</v>
      </c>
      <c r="I25" s="216">
        <f t="shared" si="9"/>
        <v>0</v>
      </c>
      <c r="J25" s="384">
        <f t="shared" si="5"/>
        <v>0</v>
      </c>
      <c r="K25" s="481"/>
      <c r="L25" s="481"/>
      <c r="N25" s="183"/>
      <c r="P25" s="183"/>
      <c r="Q25" s="234"/>
      <c r="R25" s="235"/>
      <c r="S25" s="236"/>
    </row>
    <row r="26" spans="1:19" s="222" customFormat="1" ht="15.6" customHeight="1" thickBot="1" x14ac:dyDescent="0.3">
      <c r="A26" s="198"/>
      <c r="B26" s="228"/>
      <c r="C26" s="205" t="s">
        <v>86</v>
      </c>
      <c r="D26" s="201">
        <f>SUM(D23:D25)</f>
        <v>0</v>
      </c>
      <c r="E26" s="237">
        <f t="shared" ref="E26:G26" si="25">SUM(E23:E25)</f>
        <v>0</v>
      </c>
      <c r="F26" s="203">
        <f>SUM(F23:F25)</f>
        <v>0</v>
      </c>
      <c r="G26" s="204">
        <f t="shared" si="25"/>
        <v>0</v>
      </c>
      <c r="H26" s="238">
        <f>SUM(H23:H25)</f>
        <v>0</v>
      </c>
      <c r="I26" s="203">
        <f>SUM(I23:I25)</f>
        <v>0</v>
      </c>
      <c r="J26" s="383">
        <f>SUM(J23:J25)</f>
        <v>0</v>
      </c>
      <c r="K26" s="482"/>
      <c r="L26" s="482"/>
      <c r="M26" s="239"/>
      <c r="N26" s="240"/>
      <c r="O26" s="223"/>
      <c r="P26" s="241"/>
      <c r="Q26" s="227">
        <f>F26+I26+M26+O26</f>
        <v>0</v>
      </c>
      <c r="R26" s="227">
        <f>G26+J26+N26+P26</f>
        <v>0</v>
      </c>
      <c r="S26" s="242">
        <f>SUM(Q26:R26)</f>
        <v>0</v>
      </c>
    </row>
    <row r="27" spans="1:19" s="182" customFormat="1" ht="12.75" customHeight="1" thickBot="1" x14ac:dyDescent="0.3">
      <c r="A27" s="243"/>
      <c r="B27" s="243"/>
      <c r="C27" s="244"/>
      <c r="E27" s="245"/>
      <c r="F27" s="190"/>
      <c r="G27" s="190"/>
      <c r="H27" s="246"/>
      <c r="J27" s="197"/>
      <c r="M27" s="245"/>
      <c r="N27" s="245"/>
      <c r="P27" s="245"/>
      <c r="S27" s="245"/>
    </row>
    <row r="28" spans="1:19" s="182" customFormat="1" ht="16.5" thickBot="1" x14ac:dyDescent="0.3">
      <c r="A28" s="488" t="s">
        <v>98</v>
      </c>
      <c r="B28" s="489"/>
      <c r="C28" s="490"/>
      <c r="D28" s="247">
        <f t="shared" ref="D28:J28" si="26">D10+D14+D18+D22+D26</f>
        <v>0</v>
      </c>
      <c r="E28" s="248">
        <f t="shared" si="26"/>
        <v>0</v>
      </c>
      <c r="F28" s="249">
        <f t="shared" si="26"/>
        <v>0</v>
      </c>
      <c r="G28" s="249">
        <f t="shared" si="26"/>
        <v>0</v>
      </c>
      <c r="H28" s="250">
        <f t="shared" si="26"/>
        <v>0</v>
      </c>
      <c r="I28" s="249">
        <f t="shared" si="26"/>
        <v>0</v>
      </c>
      <c r="J28" s="251">
        <f t="shared" si="26"/>
        <v>0</v>
      </c>
      <c r="K28" s="252">
        <f>K10</f>
        <v>0</v>
      </c>
      <c r="L28" s="252">
        <f>L10</f>
        <v>0</v>
      </c>
      <c r="M28" s="253">
        <f t="shared" ref="M28:P28" si="27">M10+M14+M18+M22+M26</f>
        <v>0</v>
      </c>
      <c r="N28" s="250">
        <f t="shared" si="27"/>
        <v>0</v>
      </c>
      <c r="O28" s="254">
        <f t="shared" si="27"/>
        <v>0</v>
      </c>
      <c r="P28" s="250">
        <f t="shared" si="27"/>
        <v>0</v>
      </c>
      <c r="Q28" s="249">
        <f>Q10+Q14+Q18+Q22+Q26+K28</f>
        <v>0</v>
      </c>
      <c r="R28" s="249">
        <f>R10+R14+R18+R22+R26+L28</f>
        <v>0</v>
      </c>
      <c r="S28" s="250">
        <f>S10+S14+S18+S22+S26+K28+L28</f>
        <v>0</v>
      </c>
    </row>
    <row r="29" spans="1:19" s="182" customFormat="1" ht="17.25" thickTop="1" thickBot="1" x14ac:dyDescent="0.3">
      <c r="A29" s="483" t="s">
        <v>99</v>
      </c>
      <c r="B29" s="491"/>
      <c r="C29" s="255" t="str">
        <f>IF(Q28&lt;=70%*S28,"OK","VINCOLO NON SODDISFATTO")</f>
        <v>OK</v>
      </c>
      <c r="H29" s="244"/>
      <c r="K29" s="256"/>
      <c r="Q29" s="257"/>
      <c r="R29" s="257"/>
      <c r="S29" s="257"/>
    </row>
    <row r="30" spans="1:19" s="182" customFormat="1" ht="32.1" customHeight="1" thickTop="1" thickBot="1" x14ac:dyDescent="0.3">
      <c r="A30" s="483" t="s">
        <v>104</v>
      </c>
      <c r="B30" s="491"/>
      <c r="C30" s="255" t="str">
        <f>IF(R28&gt;=30%*S28,"OK","VINCOLO NON SODDISFATTO")</f>
        <v>OK</v>
      </c>
      <c r="K30" s="256"/>
      <c r="S30" s="257"/>
    </row>
    <row r="31" spans="1:19" s="182" customFormat="1" ht="23.85" customHeight="1" thickTop="1" thickBot="1" x14ac:dyDescent="0.3">
      <c r="A31" s="483" t="s">
        <v>101</v>
      </c>
      <c r="B31" s="484"/>
      <c r="C31" s="258">
        <f>Q28+R28</f>
        <v>0</v>
      </c>
      <c r="K31" s="256"/>
    </row>
    <row r="32" spans="1:19" ht="17.25" thickTop="1" thickBot="1" x14ac:dyDescent="0.3">
      <c r="A32" s="483" t="s">
        <v>143</v>
      </c>
      <c r="B32" s="484"/>
      <c r="C32" s="392" t="str">
        <f>IF(SUM(M28:N28)&lt;=35%*S28, "OK", "VINCOLO NON SODDISFATTO")</f>
        <v>OK</v>
      </c>
      <c r="K32" s="26"/>
    </row>
    <row r="33" spans="1:11" s="182" customFormat="1" ht="16.5" thickTop="1" thickBot="1" x14ac:dyDescent="0.3">
      <c r="H33" s="244"/>
      <c r="K33" s="256"/>
    </row>
    <row r="34" spans="1:11" s="182" customFormat="1" ht="16.5" thickTop="1" thickBot="1" x14ac:dyDescent="0.3">
      <c r="A34" s="485" t="s">
        <v>91</v>
      </c>
      <c r="B34" s="259" t="s">
        <v>80</v>
      </c>
      <c r="C34" s="260">
        <f t="shared" ref="C34:D36" si="28">D23+D19+D15+D11+D7</f>
        <v>0</v>
      </c>
      <c r="D34" s="260">
        <f t="shared" si="28"/>
        <v>0</v>
      </c>
      <c r="E34" s="260">
        <f>SUM(C34:D34)</f>
        <v>0</v>
      </c>
      <c r="H34" s="244"/>
      <c r="K34" s="256"/>
    </row>
    <row r="35" spans="1:11" s="182" customFormat="1" ht="16.5" thickTop="1" thickBot="1" x14ac:dyDescent="0.3">
      <c r="A35" s="486"/>
      <c r="B35" s="261" t="s">
        <v>81</v>
      </c>
      <c r="C35" s="260">
        <f t="shared" si="28"/>
        <v>0</v>
      </c>
      <c r="D35" s="260">
        <f t="shared" si="28"/>
        <v>0</v>
      </c>
      <c r="E35" s="260">
        <f t="shared" ref="E35:E36" si="29">SUM(C35:D35)</f>
        <v>0</v>
      </c>
      <c r="H35" s="244"/>
      <c r="K35" s="256"/>
    </row>
    <row r="36" spans="1:11" s="182" customFormat="1" ht="16.5" thickTop="1" thickBot="1" x14ac:dyDescent="0.3">
      <c r="A36" s="487"/>
      <c r="B36" s="262" t="s">
        <v>82</v>
      </c>
      <c r="C36" s="260">
        <f t="shared" si="28"/>
        <v>0</v>
      </c>
      <c r="D36" s="260">
        <f t="shared" si="28"/>
        <v>0</v>
      </c>
      <c r="E36" s="260">
        <f t="shared" si="29"/>
        <v>0</v>
      </c>
      <c r="H36" s="244"/>
      <c r="K36" s="256"/>
    </row>
    <row r="37" spans="1:11" s="182" customFormat="1" ht="16.5" thickTop="1" thickBot="1" x14ac:dyDescent="0.3">
      <c r="A37" s="263"/>
      <c r="B37" s="264" t="s">
        <v>58</v>
      </c>
      <c r="C37" s="260">
        <f>SUM(C34:C36)</f>
        <v>0</v>
      </c>
      <c r="D37" s="260">
        <f>SUM(D34:D36)</f>
        <v>0</v>
      </c>
      <c r="E37" s="260">
        <f>SUM(E34:E36)</f>
        <v>0</v>
      </c>
      <c r="H37" s="244"/>
      <c r="K37" s="256"/>
    </row>
    <row r="38" spans="1:11" s="182" customFormat="1" x14ac:dyDescent="0.25">
      <c r="C38" s="244"/>
      <c r="H38" s="244"/>
      <c r="K38" s="256"/>
    </row>
    <row r="39" spans="1:11" s="182" customFormat="1" x14ac:dyDescent="0.25">
      <c r="C39" s="244"/>
      <c r="H39" s="244"/>
      <c r="K39" s="256"/>
    </row>
    <row r="40" spans="1:11" s="182" customFormat="1" x14ac:dyDescent="0.25">
      <c r="C40" s="244"/>
      <c r="H40" s="244"/>
      <c r="K40" s="256"/>
    </row>
    <row r="41" spans="1:11" x14ac:dyDescent="0.25">
      <c r="C41" s="25"/>
      <c r="H41" s="25"/>
      <c r="K41" s="26"/>
    </row>
    <row r="42" spans="1:11" x14ac:dyDescent="0.25">
      <c r="C42" s="25"/>
      <c r="H42" s="25"/>
      <c r="K42" s="26"/>
    </row>
    <row r="43" spans="1:11" ht="15.75" thickBot="1" x14ac:dyDescent="0.3">
      <c r="C43" s="25"/>
      <c r="H43" s="25"/>
      <c r="K43" s="27"/>
    </row>
    <row r="44" spans="1:11" ht="15.75" thickTop="1" x14ac:dyDescent="0.25">
      <c r="C44" s="25"/>
      <c r="H44" s="25"/>
    </row>
    <row r="45" spans="1:11" x14ac:dyDescent="0.25">
      <c r="C45" s="25"/>
      <c r="H45" s="25"/>
    </row>
    <row r="46" spans="1:11" x14ac:dyDescent="0.25">
      <c r="C46" s="25"/>
      <c r="H46" s="25"/>
    </row>
    <row r="47" spans="1:11" x14ac:dyDescent="0.25">
      <c r="H47" s="25"/>
    </row>
    <row r="48" spans="1:11" x14ac:dyDescent="0.25">
      <c r="H48" s="25"/>
    </row>
    <row r="49" spans="8:8" x14ac:dyDescent="0.25">
      <c r="H49" s="25"/>
    </row>
    <row r="50" spans="8:8" x14ac:dyDescent="0.25">
      <c r="H50" s="25"/>
    </row>
  </sheetData>
  <mergeCells count="21">
    <mergeCell ref="A34:A36"/>
    <mergeCell ref="K7:K26"/>
    <mergeCell ref="L7:L26"/>
    <mergeCell ref="A23:A25"/>
    <mergeCell ref="A28:C28"/>
    <mergeCell ref="A29:B29"/>
    <mergeCell ref="A30:B30"/>
    <mergeCell ref="A31:B31"/>
    <mergeCell ref="A19:A21"/>
    <mergeCell ref="A32:B32"/>
    <mergeCell ref="Q5:S5"/>
    <mergeCell ref="B6:C6"/>
    <mergeCell ref="A7:A9"/>
    <mergeCell ref="A11:A13"/>
    <mergeCell ref="A15:A17"/>
    <mergeCell ref="A5:E5"/>
    <mergeCell ref="F5:H5"/>
    <mergeCell ref="I5:J5"/>
    <mergeCell ref="K5:L5"/>
    <mergeCell ref="M5:N5"/>
    <mergeCell ref="O5:P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5E12D-7ED2-475E-8398-8E44F251D71B}">
  <dimension ref="A4:S50"/>
  <sheetViews>
    <sheetView zoomScaleNormal="100" workbookViewId="0">
      <pane xSplit="1" ySplit="6" topLeftCell="B22" activePane="bottomRight" state="frozen"/>
      <selection pane="topRight" activeCell="B1" sqref="B1"/>
      <selection pane="bottomLeft" activeCell="A3" sqref="A3"/>
      <selection pane="bottomRight"/>
    </sheetView>
  </sheetViews>
  <sheetFormatPr defaultColWidth="14.140625" defaultRowHeight="15" x14ac:dyDescent="0.25"/>
  <cols>
    <col min="1" max="1" width="17" style="10" customWidth="1"/>
    <col min="2" max="2" width="24" style="10" customWidth="1"/>
    <col min="3" max="3" width="14.140625" style="10"/>
    <col min="4" max="4" width="10.85546875" style="10" customWidth="1"/>
    <col min="5" max="5" width="12.42578125" style="10" customWidth="1"/>
    <col min="6" max="9" width="14.140625" style="10"/>
    <col min="10" max="10" width="14.140625" style="10" customWidth="1"/>
    <col min="11" max="11" width="20.42578125" style="10" bestFit="1" customWidth="1"/>
    <col min="12" max="12" width="20.42578125" style="10" customWidth="1"/>
    <col min="13" max="19" width="14.140625" style="10"/>
    <col min="20" max="20" width="21.42578125" style="10" customWidth="1"/>
    <col min="21" max="16384" width="14.140625" style="10"/>
  </cols>
  <sheetData>
    <row r="4" spans="1:19" ht="15.75" thickBot="1" x14ac:dyDescent="0.3"/>
    <row r="5" spans="1:19" s="159" customFormat="1" ht="41.45" customHeight="1" thickTop="1" thickBot="1" x14ac:dyDescent="0.3">
      <c r="A5" s="476" t="s">
        <v>103</v>
      </c>
      <c r="B5" s="476"/>
      <c r="C5" s="476"/>
      <c r="D5" s="476"/>
      <c r="E5" s="477"/>
      <c r="F5" s="472" t="s">
        <v>93</v>
      </c>
      <c r="G5" s="472"/>
      <c r="H5" s="472"/>
      <c r="I5" s="472" t="s">
        <v>94</v>
      </c>
      <c r="J5" s="472"/>
      <c r="K5" s="478" t="s">
        <v>65</v>
      </c>
      <c r="L5" s="478"/>
      <c r="M5" s="478" t="s">
        <v>66</v>
      </c>
      <c r="N5" s="478"/>
      <c r="O5" s="478" t="s">
        <v>67</v>
      </c>
      <c r="P5" s="478"/>
      <c r="Q5" s="472" t="s">
        <v>95</v>
      </c>
      <c r="R5" s="472"/>
      <c r="S5" s="472"/>
    </row>
    <row r="6" spans="1:19" s="171" customFormat="1" ht="61.5" thickTop="1" thickBot="1" x14ac:dyDescent="0.3">
      <c r="A6" s="160" t="s">
        <v>96</v>
      </c>
      <c r="B6" s="479" t="s">
        <v>97</v>
      </c>
      <c r="C6" s="479"/>
      <c r="D6" s="161" t="s">
        <v>71</v>
      </c>
      <c r="E6" s="162" t="s">
        <v>72</v>
      </c>
      <c r="F6" s="163" t="s">
        <v>73</v>
      </c>
      <c r="G6" s="164" t="s">
        <v>74</v>
      </c>
      <c r="H6" s="165" t="s">
        <v>75</v>
      </c>
      <c r="I6" s="163" t="s">
        <v>73</v>
      </c>
      <c r="J6" s="166" t="s">
        <v>74</v>
      </c>
      <c r="K6" s="167" t="s">
        <v>76</v>
      </c>
      <c r="L6" s="168" t="s">
        <v>77</v>
      </c>
      <c r="M6" s="167" t="s">
        <v>76</v>
      </c>
      <c r="N6" s="169" t="s">
        <v>77</v>
      </c>
      <c r="O6" s="163" t="s">
        <v>76</v>
      </c>
      <c r="P6" s="169" t="s">
        <v>77</v>
      </c>
      <c r="Q6" s="163" t="s">
        <v>76</v>
      </c>
      <c r="R6" s="170" t="s">
        <v>77</v>
      </c>
      <c r="S6" s="166" t="s">
        <v>75</v>
      </c>
    </row>
    <row r="7" spans="1:19" s="182" customFormat="1" ht="15.75" thickTop="1" x14ac:dyDescent="0.25">
      <c r="A7" s="473" t="s">
        <v>53</v>
      </c>
      <c r="B7" s="172" t="s">
        <v>80</v>
      </c>
      <c r="C7" s="173">
        <v>29</v>
      </c>
      <c r="D7" s="174"/>
      <c r="E7" s="175"/>
      <c r="F7" s="176">
        <f>D7*C7*1720/12</f>
        <v>0</v>
      </c>
      <c r="G7" s="177">
        <f>E7*C7*1720/12</f>
        <v>0</v>
      </c>
      <c r="H7" s="178">
        <f>F7+G7</f>
        <v>0</v>
      </c>
      <c r="I7" s="176">
        <f>15%*F7</f>
        <v>0</v>
      </c>
      <c r="J7" s="179">
        <f>15%*G7</f>
        <v>0</v>
      </c>
      <c r="K7" s="480"/>
      <c r="L7" s="480"/>
      <c r="M7" s="180"/>
      <c r="N7" s="181"/>
      <c r="P7" s="183"/>
      <c r="S7" s="183"/>
    </row>
    <row r="8" spans="1:19" s="182" customFormat="1" x14ac:dyDescent="0.25">
      <c r="A8" s="474"/>
      <c r="B8" s="184" t="s">
        <v>81</v>
      </c>
      <c r="C8" s="185">
        <v>33</v>
      </c>
      <c r="D8" s="186"/>
      <c r="E8" s="187"/>
      <c r="F8" s="188">
        <f t="shared" ref="F8:F9" si="0">D8*C8*1720/12</f>
        <v>0</v>
      </c>
      <c r="G8" s="189">
        <f t="shared" ref="G8:G9" si="1">E8*C8*1720/12</f>
        <v>0</v>
      </c>
      <c r="H8" s="178">
        <f t="shared" ref="H8:H9" si="2">F8+G8</f>
        <v>0</v>
      </c>
      <c r="I8" s="176">
        <f t="shared" ref="I8:J9" si="3">15%*F8</f>
        <v>0</v>
      </c>
      <c r="J8" s="179">
        <f t="shared" si="3"/>
        <v>0</v>
      </c>
      <c r="K8" s="481"/>
      <c r="L8" s="481"/>
      <c r="M8" s="180"/>
      <c r="N8" s="181"/>
      <c r="P8" s="183"/>
      <c r="Q8" s="190"/>
      <c r="S8" s="183"/>
    </row>
    <row r="9" spans="1:19" s="182" customFormat="1" ht="15.75" thickBot="1" x14ac:dyDescent="0.3">
      <c r="A9" s="475"/>
      <c r="B9" s="191" t="s">
        <v>82</v>
      </c>
      <c r="C9" s="192">
        <v>55</v>
      </c>
      <c r="D9" s="193"/>
      <c r="E9" s="194"/>
      <c r="F9" s="176">
        <f t="shared" si="0"/>
        <v>0</v>
      </c>
      <c r="G9" s="195">
        <f t="shared" si="1"/>
        <v>0</v>
      </c>
      <c r="H9" s="178">
        <f t="shared" si="2"/>
        <v>0</v>
      </c>
      <c r="I9" s="176">
        <f t="shared" si="3"/>
        <v>0</v>
      </c>
      <c r="J9" s="179">
        <f>15%*G9</f>
        <v>0</v>
      </c>
      <c r="K9" s="481"/>
      <c r="L9" s="481"/>
      <c r="M9" s="180"/>
      <c r="N9" s="181"/>
      <c r="P9" s="183"/>
      <c r="Q9" s="196"/>
      <c r="R9" s="197"/>
      <c r="S9" s="183"/>
    </row>
    <row r="10" spans="1:19" s="182" customFormat="1" ht="15.75" thickBot="1" x14ac:dyDescent="0.3">
      <c r="A10" s="198"/>
      <c r="B10" s="199"/>
      <c r="C10" s="200" t="s">
        <v>79</v>
      </c>
      <c r="D10" s="201">
        <f>SUM(D7:D9)</f>
        <v>0</v>
      </c>
      <c r="E10" s="202">
        <f t="shared" ref="E10" si="4">SUM(E7:E9)</f>
        <v>0</v>
      </c>
      <c r="F10" s="203">
        <f>SUM(F7:F9)</f>
        <v>0</v>
      </c>
      <c r="G10" s="204">
        <f>SUM(G7:G9)</f>
        <v>0</v>
      </c>
      <c r="H10" s="205">
        <f>SUM(H7:H9)</f>
        <v>0</v>
      </c>
      <c r="I10" s="203">
        <f>SUM(I7:I9)</f>
        <v>0</v>
      </c>
      <c r="J10" s="205">
        <f>SUM(J7:J9)</f>
        <v>0</v>
      </c>
      <c r="K10" s="481"/>
      <c r="L10" s="481"/>
      <c r="M10" s="206"/>
      <c r="N10" s="207"/>
      <c r="O10" s="208"/>
      <c r="P10" s="209"/>
      <c r="Q10" s="210">
        <f>F10+I10+M10+O10</f>
        <v>0</v>
      </c>
      <c r="R10" s="211">
        <f>G10+J10+N10+P10</f>
        <v>0</v>
      </c>
      <c r="S10" s="212">
        <f>SUM(Q10:R10)</f>
        <v>0</v>
      </c>
    </row>
    <row r="11" spans="1:19" s="182" customFormat="1" x14ac:dyDescent="0.25">
      <c r="A11" s="473" t="s">
        <v>54</v>
      </c>
      <c r="B11" s="213" t="s">
        <v>80</v>
      </c>
      <c r="C11" s="173">
        <v>29</v>
      </c>
      <c r="D11" s="174"/>
      <c r="E11" s="215"/>
      <c r="F11" s="216">
        <f>D11*C11*1720/12</f>
        <v>0</v>
      </c>
      <c r="G11" s="217">
        <f>E11*C11*1720/12</f>
        <v>0</v>
      </c>
      <c r="H11" s="218">
        <f>F11+G11</f>
        <v>0</v>
      </c>
      <c r="I11" s="216">
        <f>15%*F11</f>
        <v>0</v>
      </c>
      <c r="J11" s="179">
        <f t="shared" ref="J11:J25" si="5">15%*G11</f>
        <v>0</v>
      </c>
      <c r="K11" s="481"/>
      <c r="L11" s="481"/>
      <c r="N11" s="183"/>
      <c r="P11" s="183"/>
      <c r="Q11" s="219"/>
      <c r="R11" s="220"/>
      <c r="S11" s="221"/>
    </row>
    <row r="12" spans="1:19" s="182" customFormat="1" x14ac:dyDescent="0.25">
      <c r="A12" s="474"/>
      <c r="B12" s="184" t="s">
        <v>81</v>
      </c>
      <c r="C12" s="185">
        <v>33</v>
      </c>
      <c r="D12" s="186"/>
      <c r="E12" s="187"/>
      <c r="F12" s="216">
        <f>D12*C12*1720/12</f>
        <v>0</v>
      </c>
      <c r="G12" s="217">
        <f t="shared" ref="G12:G13" si="6">E12*C12*1720/12</f>
        <v>0</v>
      </c>
      <c r="H12" s="218">
        <f t="shared" ref="H12:H13" si="7">F12+G12</f>
        <v>0</v>
      </c>
      <c r="I12" s="216">
        <f t="shared" ref="I12:I25" si="8">15%*F12</f>
        <v>0</v>
      </c>
      <c r="J12" s="179">
        <f t="shared" si="5"/>
        <v>0</v>
      </c>
      <c r="K12" s="481"/>
      <c r="L12" s="481"/>
      <c r="N12" s="183"/>
      <c r="P12" s="183"/>
      <c r="Q12" s="220"/>
      <c r="R12" s="220"/>
      <c r="S12" s="221"/>
    </row>
    <row r="13" spans="1:19" s="182" customFormat="1" ht="15.75" thickBot="1" x14ac:dyDescent="0.3">
      <c r="A13" s="475"/>
      <c r="B13" s="191" t="s">
        <v>82</v>
      </c>
      <c r="C13" s="192">
        <v>55</v>
      </c>
      <c r="D13" s="193"/>
      <c r="E13" s="194"/>
      <c r="F13" s="216">
        <f t="shared" ref="F13" si="9">D13*C13*1720/12</f>
        <v>0</v>
      </c>
      <c r="G13" s="217">
        <f t="shared" si="6"/>
        <v>0</v>
      </c>
      <c r="H13" s="218">
        <f t="shared" si="7"/>
        <v>0</v>
      </c>
      <c r="I13" s="216">
        <f t="shared" si="8"/>
        <v>0</v>
      </c>
      <c r="J13" s="179">
        <f t="shared" si="5"/>
        <v>0</v>
      </c>
      <c r="K13" s="481"/>
      <c r="L13" s="481"/>
      <c r="N13" s="183"/>
      <c r="P13" s="183"/>
      <c r="Q13" s="220"/>
      <c r="R13" s="220"/>
      <c r="S13" s="221"/>
    </row>
    <row r="14" spans="1:19" s="222" customFormat="1" ht="15.75" thickBot="1" x14ac:dyDescent="0.3">
      <c r="A14" s="198"/>
      <c r="B14" s="199"/>
      <c r="C14" s="200" t="s">
        <v>83</v>
      </c>
      <c r="D14" s="201">
        <f>SUM(D11:D13)</f>
        <v>0</v>
      </c>
      <c r="E14" s="202">
        <f t="shared" ref="E14" si="10">SUM(E11:E13)</f>
        <v>0</v>
      </c>
      <c r="F14" s="203">
        <f>SUM(F11:F13)</f>
        <v>0</v>
      </c>
      <c r="G14" s="204">
        <f>SUM(G11:G13)</f>
        <v>0</v>
      </c>
      <c r="H14" s="205">
        <f>SUM(H11:H13)</f>
        <v>0</v>
      </c>
      <c r="I14" s="203">
        <f t="shared" ref="I14:J14" si="11">SUM(I11:I13)</f>
        <v>0</v>
      </c>
      <c r="J14" s="205">
        <f t="shared" si="11"/>
        <v>0</v>
      </c>
      <c r="K14" s="481"/>
      <c r="L14" s="481"/>
      <c r="M14" s="223"/>
      <c r="N14" s="224"/>
      <c r="O14" s="223"/>
      <c r="P14" s="225"/>
      <c r="Q14" s="226">
        <f>F14+I14+M14+O14</f>
        <v>0</v>
      </c>
      <c r="R14" s="227">
        <f>G14+J14+N14+P14</f>
        <v>0</v>
      </c>
      <c r="S14" s="212">
        <f>SUM(Q14:R14)</f>
        <v>0</v>
      </c>
    </row>
    <row r="15" spans="1:19" s="182" customFormat="1" x14ac:dyDescent="0.25">
      <c r="A15" s="473" t="s">
        <v>55</v>
      </c>
      <c r="B15" s="213" t="s">
        <v>80</v>
      </c>
      <c r="C15" s="173">
        <v>29</v>
      </c>
      <c r="D15" s="174"/>
      <c r="E15" s="215"/>
      <c r="F15" s="216">
        <f>D15*C15*1720/12</f>
        <v>0</v>
      </c>
      <c r="G15" s="217">
        <f>E15*C15*1720/12</f>
        <v>0</v>
      </c>
      <c r="H15" s="218">
        <f>F15+G15</f>
        <v>0</v>
      </c>
      <c r="I15" s="216">
        <f t="shared" si="8"/>
        <v>0</v>
      </c>
      <c r="J15" s="179">
        <f t="shared" si="5"/>
        <v>0</v>
      </c>
      <c r="K15" s="481"/>
      <c r="L15" s="481"/>
      <c r="N15" s="183"/>
      <c r="P15" s="183"/>
      <c r="Q15" s="220"/>
      <c r="R15" s="220"/>
      <c r="S15" s="221"/>
    </row>
    <row r="16" spans="1:19" s="182" customFormat="1" x14ac:dyDescent="0.25">
      <c r="A16" s="474"/>
      <c r="B16" s="184" t="s">
        <v>81</v>
      </c>
      <c r="C16" s="185">
        <v>33</v>
      </c>
      <c r="D16" s="186"/>
      <c r="E16" s="187"/>
      <c r="F16" s="216">
        <f>D16*C16*1720/12</f>
        <v>0</v>
      </c>
      <c r="G16" s="217">
        <f t="shared" ref="G16:G17" si="12">E16*C16*1720/12</f>
        <v>0</v>
      </c>
      <c r="H16" s="218">
        <f t="shared" ref="H16:H17" si="13">F16+G16</f>
        <v>0</v>
      </c>
      <c r="I16" s="216">
        <f t="shared" si="8"/>
        <v>0</v>
      </c>
      <c r="J16" s="179">
        <f t="shared" si="5"/>
        <v>0</v>
      </c>
      <c r="K16" s="481"/>
      <c r="L16" s="481"/>
      <c r="N16" s="183"/>
      <c r="P16" s="183"/>
      <c r="Q16" s="220"/>
      <c r="R16" s="220"/>
      <c r="S16" s="221"/>
    </row>
    <row r="17" spans="1:19" s="182" customFormat="1" ht="15.75" thickBot="1" x14ac:dyDescent="0.3">
      <c r="A17" s="475"/>
      <c r="B17" s="191" t="s">
        <v>82</v>
      </c>
      <c r="C17" s="192">
        <v>55</v>
      </c>
      <c r="D17" s="193"/>
      <c r="E17" s="194"/>
      <c r="F17" s="216">
        <f t="shared" ref="F17" si="14">D17*C17*1720/12</f>
        <v>0</v>
      </c>
      <c r="G17" s="217">
        <f t="shared" si="12"/>
        <v>0</v>
      </c>
      <c r="H17" s="218">
        <f t="shared" si="13"/>
        <v>0</v>
      </c>
      <c r="I17" s="216">
        <f t="shared" si="8"/>
        <v>0</v>
      </c>
      <c r="J17" s="179">
        <f t="shared" si="5"/>
        <v>0</v>
      </c>
      <c r="K17" s="481"/>
      <c r="L17" s="481"/>
      <c r="N17" s="183"/>
      <c r="P17" s="183"/>
      <c r="Q17" s="220"/>
      <c r="R17" s="220"/>
      <c r="S17" s="221"/>
    </row>
    <row r="18" spans="1:19" s="222" customFormat="1" ht="15.75" thickBot="1" x14ac:dyDescent="0.3">
      <c r="A18" s="198"/>
      <c r="B18" s="228"/>
      <c r="C18" s="205" t="s">
        <v>84</v>
      </c>
      <c r="D18" s="201">
        <f>SUM(D15:D17)</f>
        <v>0</v>
      </c>
      <c r="E18" s="202">
        <f t="shared" ref="E18:F18" si="15">SUM(E15:E17)</f>
        <v>0</v>
      </c>
      <c r="F18" s="203">
        <f t="shared" si="15"/>
        <v>0</v>
      </c>
      <c r="G18" s="204">
        <f>SUM(G15:G17)</f>
        <v>0</v>
      </c>
      <c r="H18" s="205">
        <f>SUM(H15:H17)</f>
        <v>0</v>
      </c>
      <c r="I18" s="203">
        <f t="shared" ref="I18:J18" si="16">SUM(I15:I17)</f>
        <v>0</v>
      </c>
      <c r="J18" s="205">
        <f t="shared" si="16"/>
        <v>0</v>
      </c>
      <c r="K18" s="481"/>
      <c r="L18" s="481"/>
      <c r="M18" s="223"/>
      <c r="N18" s="224"/>
      <c r="O18" s="223"/>
      <c r="P18" s="224"/>
      <c r="Q18" s="229">
        <f>F18+I18+M18+O18</f>
        <v>0</v>
      </c>
      <c r="R18" s="229">
        <f>G18+J18+N18+P18</f>
        <v>0</v>
      </c>
      <c r="S18" s="230">
        <f>SUM(Q18:R18)</f>
        <v>0</v>
      </c>
    </row>
    <row r="19" spans="1:19" s="182" customFormat="1" x14ac:dyDescent="0.25">
      <c r="A19" s="473" t="s">
        <v>56</v>
      </c>
      <c r="B19" s="213" t="s">
        <v>80</v>
      </c>
      <c r="C19" s="173">
        <v>29</v>
      </c>
      <c r="D19" s="174"/>
      <c r="E19" s="215"/>
      <c r="F19" s="176">
        <f>D19*C19*1720/12</f>
        <v>0</v>
      </c>
      <c r="G19" s="217">
        <f>E19*C19*1720/12</f>
        <v>0</v>
      </c>
      <c r="H19" s="179">
        <f>F19+G19</f>
        <v>0</v>
      </c>
      <c r="I19" s="216">
        <f t="shared" si="8"/>
        <v>0</v>
      </c>
      <c r="J19" s="231">
        <f t="shared" si="5"/>
        <v>0</v>
      </c>
      <c r="K19" s="481"/>
      <c r="L19" s="481"/>
      <c r="N19" s="183"/>
      <c r="P19" s="183"/>
      <c r="Q19" s="220"/>
      <c r="R19" s="220"/>
      <c r="S19" s="221"/>
    </row>
    <row r="20" spans="1:19" s="182" customFormat="1" x14ac:dyDescent="0.25">
      <c r="A20" s="474"/>
      <c r="B20" s="184" t="s">
        <v>81</v>
      </c>
      <c r="C20" s="185">
        <v>33</v>
      </c>
      <c r="D20" s="186"/>
      <c r="E20" s="187"/>
      <c r="F20" s="176">
        <f t="shared" ref="F20:F25" si="17">D20*C20*1720/12</f>
        <v>0</v>
      </c>
      <c r="G20" s="217">
        <f t="shared" ref="G20:G21" si="18">E20*C20*1720/12</f>
        <v>0</v>
      </c>
      <c r="H20" s="179">
        <f t="shared" ref="H20:H21" si="19">F20+G20</f>
        <v>0</v>
      </c>
      <c r="I20" s="216">
        <f>15%*F20</f>
        <v>0</v>
      </c>
      <c r="J20" s="179">
        <f t="shared" si="5"/>
        <v>0</v>
      </c>
      <c r="K20" s="481"/>
      <c r="L20" s="481"/>
      <c r="N20" s="183"/>
      <c r="P20" s="183"/>
      <c r="Q20" s="220"/>
      <c r="R20" s="220"/>
      <c r="S20" s="221"/>
    </row>
    <row r="21" spans="1:19" s="182" customFormat="1" ht="15.75" thickBot="1" x14ac:dyDescent="0.3">
      <c r="A21" s="475"/>
      <c r="B21" s="191" t="s">
        <v>82</v>
      </c>
      <c r="C21" s="192">
        <v>55</v>
      </c>
      <c r="D21" s="193"/>
      <c r="E21" s="194"/>
      <c r="F21" s="176">
        <f t="shared" si="17"/>
        <v>0</v>
      </c>
      <c r="G21" s="217">
        <f t="shared" si="18"/>
        <v>0</v>
      </c>
      <c r="H21" s="179">
        <f t="shared" si="19"/>
        <v>0</v>
      </c>
      <c r="I21" s="216">
        <f t="shared" si="8"/>
        <v>0</v>
      </c>
      <c r="J21" s="179">
        <f t="shared" si="5"/>
        <v>0</v>
      </c>
      <c r="K21" s="481"/>
      <c r="L21" s="481"/>
      <c r="N21" s="183"/>
      <c r="P21" s="183"/>
      <c r="Q21" s="220"/>
      <c r="R21" s="220"/>
      <c r="S21" s="221"/>
    </row>
    <row r="22" spans="1:19" s="222" customFormat="1" ht="15.75" thickBot="1" x14ac:dyDescent="0.3">
      <c r="A22" s="198"/>
      <c r="B22" s="228"/>
      <c r="C22" s="205" t="s">
        <v>85</v>
      </c>
      <c r="D22" s="201">
        <f>SUM(D19:D21)</f>
        <v>0</v>
      </c>
      <c r="E22" s="202">
        <f t="shared" ref="E22:G22" si="20">SUM(E19:E21)</f>
        <v>0</v>
      </c>
      <c r="F22" s="203">
        <f>SUM(F19:F21)</f>
        <v>0</v>
      </c>
      <c r="G22" s="204">
        <f t="shared" si="20"/>
        <v>0</v>
      </c>
      <c r="H22" s="205">
        <f>SUM(H19:H21)</f>
        <v>0</v>
      </c>
      <c r="I22" s="203">
        <f>SUM(I19:I21)</f>
        <v>0</v>
      </c>
      <c r="J22" s="205">
        <f t="shared" ref="J22" si="21">SUM(J19:J21)</f>
        <v>0</v>
      </c>
      <c r="K22" s="481"/>
      <c r="L22" s="481"/>
      <c r="M22" s="223"/>
      <c r="N22" s="224"/>
      <c r="O22" s="223"/>
      <c r="P22" s="225"/>
      <c r="Q22" s="226">
        <f>F22+I22+M22+O22</f>
        <v>0</v>
      </c>
      <c r="R22" s="227">
        <f>G22+J22+N22+P22</f>
        <v>0</v>
      </c>
      <c r="S22" s="212">
        <f>SUM(Q22:R22)</f>
        <v>0</v>
      </c>
    </row>
    <row r="23" spans="1:19" s="182" customFormat="1" x14ac:dyDescent="0.25">
      <c r="A23" s="473" t="s">
        <v>57</v>
      </c>
      <c r="B23" s="213" t="s">
        <v>80</v>
      </c>
      <c r="C23" s="173">
        <v>29</v>
      </c>
      <c r="D23" s="174"/>
      <c r="E23" s="215"/>
      <c r="F23" s="176">
        <f t="shared" si="17"/>
        <v>0</v>
      </c>
      <c r="G23" s="217">
        <f>E23*C23*1720/12</f>
        <v>0</v>
      </c>
      <c r="H23" s="179">
        <f>(F23+G23)</f>
        <v>0</v>
      </c>
      <c r="I23" s="216">
        <f t="shared" si="8"/>
        <v>0</v>
      </c>
      <c r="J23" s="179">
        <f t="shared" si="5"/>
        <v>0</v>
      </c>
      <c r="K23" s="481"/>
      <c r="L23" s="481"/>
      <c r="N23" s="183"/>
      <c r="P23" s="183"/>
      <c r="Q23" s="220"/>
      <c r="R23" s="220"/>
      <c r="S23" s="221"/>
    </row>
    <row r="24" spans="1:19" s="182" customFormat="1" x14ac:dyDescent="0.25">
      <c r="A24" s="474"/>
      <c r="B24" s="184" t="s">
        <v>81</v>
      </c>
      <c r="C24" s="185">
        <v>33</v>
      </c>
      <c r="D24" s="186"/>
      <c r="E24" s="187"/>
      <c r="F24" s="176">
        <f t="shared" si="17"/>
        <v>0</v>
      </c>
      <c r="G24" s="217">
        <f t="shared" ref="G24:G25" si="22">E24*C24*1720/12</f>
        <v>0</v>
      </c>
      <c r="H24" s="232">
        <f t="shared" ref="H24:H25" si="23">(F24+G24)</f>
        <v>0</v>
      </c>
      <c r="I24" s="216">
        <f t="shared" si="8"/>
        <v>0</v>
      </c>
      <c r="J24" s="179">
        <f t="shared" si="5"/>
        <v>0</v>
      </c>
      <c r="K24" s="481"/>
      <c r="L24" s="481"/>
      <c r="N24" s="183"/>
      <c r="P24" s="183"/>
      <c r="Q24" s="220"/>
      <c r="R24" s="220"/>
      <c r="S24" s="221"/>
    </row>
    <row r="25" spans="1:19" s="182" customFormat="1" ht="15.75" thickBot="1" x14ac:dyDescent="0.3">
      <c r="A25" s="475"/>
      <c r="B25" s="191" t="s">
        <v>82</v>
      </c>
      <c r="C25" s="192">
        <v>55</v>
      </c>
      <c r="D25" s="193"/>
      <c r="E25" s="194"/>
      <c r="F25" s="176">
        <f t="shared" si="17"/>
        <v>0</v>
      </c>
      <c r="G25" s="217">
        <f t="shared" si="22"/>
        <v>0</v>
      </c>
      <c r="H25" s="233">
        <f t="shared" si="23"/>
        <v>0</v>
      </c>
      <c r="I25" s="216">
        <f t="shared" si="8"/>
        <v>0</v>
      </c>
      <c r="J25" s="179">
        <f t="shared" si="5"/>
        <v>0</v>
      </c>
      <c r="K25" s="481"/>
      <c r="L25" s="481"/>
      <c r="N25" s="183"/>
      <c r="P25" s="183"/>
      <c r="Q25" s="234"/>
      <c r="R25" s="235"/>
      <c r="S25" s="236"/>
    </row>
    <row r="26" spans="1:19" s="222" customFormat="1" ht="15.6" customHeight="1" thickBot="1" x14ac:dyDescent="0.3">
      <c r="A26" s="198"/>
      <c r="B26" s="228"/>
      <c r="C26" s="205" t="s">
        <v>86</v>
      </c>
      <c r="D26" s="201">
        <f>SUM(D23:D25)</f>
        <v>0</v>
      </c>
      <c r="E26" s="237">
        <f t="shared" ref="E26:G26" si="24">SUM(E23:E25)</f>
        <v>0</v>
      </c>
      <c r="F26" s="203">
        <f>SUM(F23:F25)</f>
        <v>0</v>
      </c>
      <c r="G26" s="204">
        <f t="shared" si="24"/>
        <v>0</v>
      </c>
      <c r="H26" s="238">
        <f>SUM(H23:H25)</f>
        <v>0</v>
      </c>
      <c r="I26" s="203">
        <f>SUM(I23:I25)</f>
        <v>0</v>
      </c>
      <c r="J26" s="205">
        <f>SUM(J23:J25)</f>
        <v>0</v>
      </c>
      <c r="K26" s="482"/>
      <c r="L26" s="482"/>
      <c r="M26" s="239"/>
      <c r="N26" s="240"/>
      <c r="O26" s="223"/>
      <c r="P26" s="241"/>
      <c r="Q26" s="227">
        <f>F26+I26+M26+O26</f>
        <v>0</v>
      </c>
      <c r="R26" s="227">
        <f>G26+J26+N26+P26</f>
        <v>0</v>
      </c>
      <c r="S26" s="242">
        <f>SUM(Q26:R26)</f>
        <v>0</v>
      </c>
    </row>
    <row r="27" spans="1:19" s="182" customFormat="1" ht="12.75" customHeight="1" thickBot="1" x14ac:dyDescent="0.3">
      <c r="A27" s="243"/>
      <c r="B27" s="243"/>
      <c r="C27" s="244"/>
      <c r="E27" s="245"/>
      <c r="F27" s="190"/>
      <c r="G27" s="190"/>
      <c r="H27" s="246"/>
      <c r="J27" s="197"/>
      <c r="M27" s="245"/>
      <c r="N27" s="245"/>
      <c r="P27" s="245"/>
      <c r="S27" s="245"/>
    </row>
    <row r="28" spans="1:19" s="182" customFormat="1" ht="16.5" thickBot="1" x14ac:dyDescent="0.3">
      <c r="A28" s="488" t="s">
        <v>98</v>
      </c>
      <c r="B28" s="489"/>
      <c r="C28" s="490"/>
      <c r="D28" s="247">
        <f t="shared" ref="D28:J28" si="25">D10+D14+D18+D22+D26</f>
        <v>0</v>
      </c>
      <c r="E28" s="248">
        <f t="shared" si="25"/>
        <v>0</v>
      </c>
      <c r="F28" s="249">
        <f t="shared" si="25"/>
        <v>0</v>
      </c>
      <c r="G28" s="249">
        <f t="shared" si="25"/>
        <v>0</v>
      </c>
      <c r="H28" s="250">
        <f t="shared" si="25"/>
        <v>0</v>
      </c>
      <c r="I28" s="249">
        <f t="shared" si="25"/>
        <v>0</v>
      </c>
      <c r="J28" s="251">
        <f t="shared" si="25"/>
        <v>0</v>
      </c>
      <c r="K28" s="252">
        <f>K7</f>
        <v>0</v>
      </c>
      <c r="L28" s="252">
        <f>L7</f>
        <v>0</v>
      </c>
      <c r="M28" s="253">
        <f t="shared" ref="M28:P28" si="26">M10+M14+M18+M22+M26</f>
        <v>0</v>
      </c>
      <c r="N28" s="250">
        <f t="shared" si="26"/>
        <v>0</v>
      </c>
      <c r="O28" s="254">
        <f t="shared" si="26"/>
        <v>0</v>
      </c>
      <c r="P28" s="250">
        <f t="shared" si="26"/>
        <v>0</v>
      </c>
      <c r="Q28" s="249">
        <f>Q10+Q14+Q18+Q22+Q26+K28</f>
        <v>0</v>
      </c>
      <c r="R28" s="249">
        <f>R10+R14+R18+R22+R26+L28</f>
        <v>0</v>
      </c>
      <c r="S28" s="250">
        <f>S10+S14+S18+S22+S26+K28+L28</f>
        <v>0</v>
      </c>
    </row>
    <row r="29" spans="1:19" s="182" customFormat="1" ht="17.25" thickTop="1" thickBot="1" x14ac:dyDescent="0.3">
      <c r="A29" s="483" t="s">
        <v>99</v>
      </c>
      <c r="B29" s="491"/>
      <c r="C29" s="255" t="str">
        <f>IF(Q28&lt;=70%*S28,"OK","VINCOLO NON SODDISFATTO")</f>
        <v>OK</v>
      </c>
      <c r="H29" s="244"/>
      <c r="K29" s="256"/>
      <c r="Q29" s="257"/>
      <c r="R29" s="257"/>
      <c r="S29" s="257"/>
    </row>
    <row r="30" spans="1:19" s="182" customFormat="1" ht="32.1" customHeight="1" x14ac:dyDescent="0.25">
      <c r="A30" s="483" t="s">
        <v>104</v>
      </c>
      <c r="B30" s="491"/>
      <c r="C30" s="255" t="str">
        <f>IF(R28&gt;=30%*S28,"OK","VINCOLO NON SODDISFATTO")</f>
        <v>OK</v>
      </c>
      <c r="K30" s="256"/>
      <c r="S30" s="257"/>
    </row>
    <row r="31" spans="1:19" s="182" customFormat="1" ht="34.5" customHeight="1" thickTop="1" thickBot="1" x14ac:dyDescent="0.3">
      <c r="A31" s="483" t="s">
        <v>101</v>
      </c>
      <c r="B31" s="484"/>
      <c r="C31" s="258">
        <f>Q28+R28</f>
        <v>0</v>
      </c>
      <c r="K31" s="256"/>
    </row>
    <row r="32" spans="1:19" ht="17.25" thickTop="1" thickBot="1" x14ac:dyDescent="0.3">
      <c r="A32" s="483" t="s">
        <v>143</v>
      </c>
      <c r="B32" s="484"/>
      <c r="C32" s="392" t="str">
        <f>IF(SUM(M28:N28)&lt;=35%*S28, "OK", "VINCOLO NON SODDISFATTO")</f>
        <v>OK</v>
      </c>
      <c r="K32" s="26"/>
    </row>
    <row r="33" spans="1:11" s="182" customFormat="1" ht="16.5" thickTop="1" thickBot="1" x14ac:dyDescent="0.3">
      <c r="H33" s="244"/>
      <c r="K33" s="256"/>
    </row>
    <row r="34" spans="1:11" s="182" customFormat="1" ht="16.5" thickTop="1" thickBot="1" x14ac:dyDescent="0.3">
      <c r="A34" s="485" t="s">
        <v>91</v>
      </c>
      <c r="B34" s="259" t="s">
        <v>80</v>
      </c>
      <c r="C34" s="260">
        <f t="shared" ref="C34:D36" si="27">D23+D19+D15+D11+D7</f>
        <v>0</v>
      </c>
      <c r="D34" s="260">
        <f t="shared" si="27"/>
        <v>0</v>
      </c>
      <c r="E34" s="260">
        <f>SUM(C34:D34)</f>
        <v>0</v>
      </c>
      <c r="H34" s="244"/>
      <c r="K34" s="256"/>
    </row>
    <row r="35" spans="1:11" s="182" customFormat="1" ht="16.5" thickTop="1" thickBot="1" x14ac:dyDescent="0.3">
      <c r="A35" s="486"/>
      <c r="B35" s="261" t="s">
        <v>81</v>
      </c>
      <c r="C35" s="260">
        <f t="shared" si="27"/>
        <v>0</v>
      </c>
      <c r="D35" s="260">
        <f t="shared" si="27"/>
        <v>0</v>
      </c>
      <c r="E35" s="260">
        <f t="shared" ref="E35:E36" si="28">SUM(C35:D35)</f>
        <v>0</v>
      </c>
      <c r="H35" s="244"/>
      <c r="K35" s="256"/>
    </row>
    <row r="36" spans="1:11" s="182" customFormat="1" ht="16.5" thickTop="1" thickBot="1" x14ac:dyDescent="0.3">
      <c r="A36" s="487"/>
      <c r="B36" s="262" t="s">
        <v>82</v>
      </c>
      <c r="C36" s="260">
        <f t="shared" si="27"/>
        <v>0</v>
      </c>
      <c r="D36" s="260">
        <f t="shared" si="27"/>
        <v>0</v>
      </c>
      <c r="E36" s="260">
        <f t="shared" si="28"/>
        <v>0</v>
      </c>
      <c r="H36" s="244"/>
      <c r="K36" s="256"/>
    </row>
    <row r="37" spans="1:11" s="182" customFormat="1" ht="16.5" thickTop="1" thickBot="1" x14ac:dyDescent="0.3">
      <c r="A37" s="263"/>
      <c r="B37" s="264" t="s">
        <v>58</v>
      </c>
      <c r="C37" s="260">
        <f>SUM(C34:C36)</f>
        <v>0</v>
      </c>
      <c r="D37" s="260">
        <f>SUM(D34:D36)</f>
        <v>0</v>
      </c>
      <c r="E37" s="260">
        <f>SUM(E34:E36)</f>
        <v>0</v>
      </c>
      <c r="H37" s="244"/>
      <c r="K37" s="256"/>
    </row>
    <row r="38" spans="1:11" s="182" customFormat="1" x14ac:dyDescent="0.25">
      <c r="C38" s="244"/>
      <c r="H38" s="244"/>
      <c r="K38" s="256"/>
    </row>
    <row r="39" spans="1:11" s="182" customFormat="1" x14ac:dyDescent="0.25">
      <c r="C39" s="244"/>
      <c r="H39" s="244"/>
      <c r="K39" s="256"/>
    </row>
    <row r="40" spans="1:11" s="182" customFormat="1" x14ac:dyDescent="0.25">
      <c r="C40" s="244"/>
      <c r="H40" s="244"/>
      <c r="K40" s="256"/>
    </row>
    <row r="41" spans="1:11" x14ac:dyDescent="0.25">
      <c r="C41" s="25"/>
      <c r="H41" s="25"/>
      <c r="K41" s="26"/>
    </row>
    <row r="42" spans="1:11" x14ac:dyDescent="0.25">
      <c r="C42" s="25"/>
      <c r="H42" s="25"/>
      <c r="K42" s="26"/>
    </row>
    <row r="43" spans="1:11" ht="15.75" thickBot="1" x14ac:dyDescent="0.3">
      <c r="C43" s="25"/>
      <c r="H43" s="25"/>
      <c r="K43" s="27"/>
    </row>
    <row r="44" spans="1:11" ht="15.75" thickTop="1" x14ac:dyDescent="0.25">
      <c r="C44" s="25"/>
      <c r="H44" s="25"/>
    </row>
    <row r="45" spans="1:11" x14ac:dyDescent="0.25">
      <c r="C45" s="25"/>
      <c r="H45" s="25"/>
    </row>
    <row r="46" spans="1:11" x14ac:dyDescent="0.25">
      <c r="C46" s="25"/>
      <c r="H46" s="25"/>
    </row>
    <row r="47" spans="1:11" x14ac:dyDescent="0.25">
      <c r="H47" s="25"/>
    </row>
    <row r="48" spans="1:11" x14ac:dyDescent="0.25">
      <c r="H48" s="25"/>
    </row>
    <row r="49" spans="8:8" x14ac:dyDescent="0.25">
      <c r="H49" s="25"/>
    </row>
    <row r="50" spans="8:8" x14ac:dyDescent="0.25">
      <c r="H50" s="25"/>
    </row>
  </sheetData>
  <mergeCells count="21">
    <mergeCell ref="A34:A36"/>
    <mergeCell ref="K7:K26"/>
    <mergeCell ref="L7:L26"/>
    <mergeCell ref="A23:A25"/>
    <mergeCell ref="A28:C28"/>
    <mergeCell ref="A29:B29"/>
    <mergeCell ref="A30:B30"/>
    <mergeCell ref="A31:B31"/>
    <mergeCell ref="A19:A21"/>
    <mergeCell ref="A32:B32"/>
    <mergeCell ref="Q5:S5"/>
    <mergeCell ref="B6:C6"/>
    <mergeCell ref="A7:A9"/>
    <mergeCell ref="A11:A13"/>
    <mergeCell ref="A15:A17"/>
    <mergeCell ref="A5:E5"/>
    <mergeCell ref="F5:H5"/>
    <mergeCell ref="I5:J5"/>
    <mergeCell ref="K5:L5"/>
    <mergeCell ref="M5:N5"/>
    <mergeCell ref="O5:P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9c36485-e7a7-4fc3-a9e3-196f7f74811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6D39CFD0F43545B95658551B3DC708" ma:contentTypeVersion="16" ma:contentTypeDescription="Creare un nuovo documento." ma:contentTypeScope="" ma:versionID="297c1b9a18040474be80169e710a469c">
  <xsd:schema xmlns:xsd="http://www.w3.org/2001/XMLSchema" xmlns:xs="http://www.w3.org/2001/XMLSchema" xmlns:p="http://schemas.microsoft.com/office/2006/metadata/properties" xmlns:ns3="a9c36485-e7a7-4fc3-a9e3-196f7f748111" xmlns:ns4="14923564-3456-4846-8e59-0e2d1b16100f" targetNamespace="http://schemas.microsoft.com/office/2006/metadata/properties" ma:root="true" ma:fieldsID="19bcba80ccb725074b311c5899dcab96" ns3:_="" ns4:_="">
    <xsd:import namespace="a9c36485-e7a7-4fc3-a9e3-196f7f748111"/>
    <xsd:import namespace="14923564-3456-4846-8e59-0e2d1b16100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c36485-e7a7-4fc3-a9e3-196f7f7481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23564-3456-4846-8e59-0e2d1b1610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8EFA67-1C2B-4810-8E88-B18E702299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31DA17-F824-4FAC-B793-017E663007E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4923564-3456-4846-8e59-0e2d1b16100f"/>
    <ds:schemaRef ds:uri="a9c36485-e7a7-4fc3-a9e3-196f7f74811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EE1273-FBF7-4E0C-8C0C-B7F81A74BF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c36485-e7a7-4fc3-a9e3-196f7f748111"/>
    <ds:schemaRef ds:uri="14923564-3456-4846-8e59-0e2d1b1610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0. RIEPILOGO</vt:lpstr>
      <vt:lpstr>0.a ISTRUZIONI DI COMPILAZIONE</vt:lpstr>
      <vt:lpstr>1. MM per WP</vt:lpstr>
      <vt:lpstr>Modello Budget GI TENTATIVE</vt:lpstr>
      <vt:lpstr>2.aModello Budget GI </vt:lpstr>
      <vt:lpstr>2.bModello Budget MI</vt:lpstr>
      <vt:lpstr>2.cModello Budget PI</vt:lpstr>
      <vt:lpstr>2.dModello Budget OdR</vt:lpstr>
      <vt:lpstr>2.eModello Budget EPR</vt:lpstr>
      <vt:lpstr>3. Budget Progetto</vt:lpstr>
      <vt:lpstr>4. Gantt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Maria Antonietta Compostella</cp:lastModifiedBy>
  <cp:revision/>
  <dcterms:created xsi:type="dcterms:W3CDTF">2015-06-05T18:19:34Z</dcterms:created>
  <dcterms:modified xsi:type="dcterms:W3CDTF">2023-12-05T09:08:11Z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0x010100F36D39CFD0F43545B95658551B3DC708</vt:lpwstr>
  </property>
  <property fmtid="{D5CDD505-2E9C-101B-9397-08002B2CF9AE}" pid="3" name="MediaServiceImageTags">
    <vt:lpwstr/>
  </property>
</Properties>
</file>